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'Φύλλο1'!$A$1:$G$97</definedName>
  </definedNames>
  <calcPr fullCalcOnLoad="1"/>
</workbook>
</file>

<file path=xl/sharedStrings.xml><?xml version="1.0" encoding="utf-8"?>
<sst xmlns="http://schemas.openxmlformats.org/spreadsheetml/2006/main" count="178" uniqueCount="178">
  <si>
    <t>0801</t>
  </si>
  <si>
    <t>ΔΗΜΟΣ ΒΕΡΟΙΑΣ (Έδρα: Βέροια,η, Ιστορική έδρα: Βεργίνα,η)</t>
  </si>
  <si>
    <t>080102</t>
  </si>
  <si>
    <t>ΔΗΜΟΤΙΚΗ ΕΝΟΤΗΤΑ ΑΠΟΣΤΟΛΟΥ ΠΑΥΛΟΥ</t>
  </si>
  <si>
    <t>08010201</t>
  </si>
  <si>
    <t>Δημοτική Κοινότητα Μακροχωρίου</t>
  </si>
  <si>
    <t>0801020101</t>
  </si>
  <si>
    <t>Μακροχώριον,το</t>
  </si>
  <si>
    <t>08010202</t>
  </si>
  <si>
    <t>Τοπική Κοινότητα Διαβατού</t>
  </si>
  <si>
    <t>0801020201</t>
  </si>
  <si>
    <t>Διαβατός,ο</t>
  </si>
  <si>
    <t>08010203</t>
  </si>
  <si>
    <t>Τοπική Κοινότητα Κουλούρας</t>
  </si>
  <si>
    <t>0801020301</t>
  </si>
  <si>
    <t>Κουλούρα,η</t>
  </si>
  <si>
    <t>08010204</t>
  </si>
  <si>
    <t>Τοπική Κοινότητα Λυκόγιαννης</t>
  </si>
  <si>
    <t>0801020401</t>
  </si>
  <si>
    <t>Νέα Λυκόγιαννη,η</t>
  </si>
  <si>
    <t>0801020402</t>
  </si>
  <si>
    <t>Παλαιά Λυκόγιαννη,η</t>
  </si>
  <si>
    <t>08010205</t>
  </si>
  <si>
    <t>Τοπική Κοινότητα Νέας Νικομηδείας</t>
  </si>
  <si>
    <t>0801020501</t>
  </si>
  <si>
    <t>Νέα Νικομήδεια,η</t>
  </si>
  <si>
    <t>080103</t>
  </si>
  <si>
    <t>ΔΗΜΟΤΙΚΗ ΕΝΟΤΗΤΑ ΒΕΡΓΙΝΑΣ</t>
  </si>
  <si>
    <t>08010301</t>
  </si>
  <si>
    <t>Τοπική Κοινότητα Βεργίνης</t>
  </si>
  <si>
    <t>0801030101</t>
  </si>
  <si>
    <t>Βεργίνα,η</t>
  </si>
  <si>
    <t>08010302</t>
  </si>
  <si>
    <t>Τοπική Κοινότητα Μετόχιο Προδρόμου</t>
  </si>
  <si>
    <t>0801030201</t>
  </si>
  <si>
    <t>Μετόχιον Προδρόμου,το</t>
  </si>
  <si>
    <t>08010303</t>
  </si>
  <si>
    <t>Τοπική Κοινότητα Παλατιτσίων</t>
  </si>
  <si>
    <t>0801030301</t>
  </si>
  <si>
    <t>Παλατίτσια,τα</t>
  </si>
  <si>
    <t>08010304</t>
  </si>
  <si>
    <t>Τοπική Κοινότητα Συκέας</t>
  </si>
  <si>
    <t>0801030401</t>
  </si>
  <si>
    <t>Συκέα,η</t>
  </si>
  <si>
    <t>080101</t>
  </si>
  <si>
    <t>ΔΗΜΟΤΙΚΗ ΕΝΟΤΗΤΑ ΒΕΡΟΙΑΣ</t>
  </si>
  <si>
    <t>08010101</t>
  </si>
  <si>
    <t>Δημοτική Κοινότητα Βέροιας</t>
  </si>
  <si>
    <t>0801010101</t>
  </si>
  <si>
    <t>Βέροια,η</t>
  </si>
  <si>
    <t>0801010102</t>
  </si>
  <si>
    <t>Κυδωνοχώριον,το</t>
  </si>
  <si>
    <t>0801010103</t>
  </si>
  <si>
    <t>Λαζοχώριον,το</t>
  </si>
  <si>
    <t>0801010104</t>
  </si>
  <si>
    <t>Μέση,η</t>
  </si>
  <si>
    <t>0801010105</t>
  </si>
  <si>
    <t>Ταγαροχώριον,το</t>
  </si>
  <si>
    <t>08010102</t>
  </si>
  <si>
    <t>Τοπική Κοινότητα Αγίας Βαρβάρας</t>
  </si>
  <si>
    <t>0801010201</t>
  </si>
  <si>
    <t>Αγία Βαρβάρα,η</t>
  </si>
  <si>
    <t>08010103</t>
  </si>
  <si>
    <t>Τοπική Κοινότητα Άμμος</t>
  </si>
  <si>
    <t>0801010301</t>
  </si>
  <si>
    <t>Άμμος,η</t>
  </si>
  <si>
    <t>08010104</t>
  </si>
  <si>
    <t>Τοπική Κοινότητα Ασώματα</t>
  </si>
  <si>
    <t>0801010401</t>
  </si>
  <si>
    <t>Ασώματα,τα</t>
  </si>
  <si>
    <t>08010105</t>
  </si>
  <si>
    <t>Τοπική Κοινότητα Γεωργιανών</t>
  </si>
  <si>
    <t>0801010501</t>
  </si>
  <si>
    <t>Γεωργιανοί,οι</t>
  </si>
  <si>
    <t>0801010502</t>
  </si>
  <si>
    <t>Λευκόπετρα,η</t>
  </si>
  <si>
    <t>08010106</t>
  </si>
  <si>
    <t>Τοπική Κοινότητα Καστανέας</t>
  </si>
  <si>
    <t>0801010601</t>
  </si>
  <si>
    <t>Καστανέα,η</t>
  </si>
  <si>
    <t>0801010602</t>
  </si>
  <si>
    <t>Μικρά Σάντα,η</t>
  </si>
  <si>
    <t>08010107</t>
  </si>
  <si>
    <t>Τοπική Κοινότητα Κάτω Βερμίου</t>
  </si>
  <si>
    <t>0801010701</t>
  </si>
  <si>
    <t>Κάτω Βέρμιον,το</t>
  </si>
  <si>
    <t>08010108</t>
  </si>
  <si>
    <t>Τοπική Κοινότητα Κουμαριάς</t>
  </si>
  <si>
    <t>0801010801</t>
  </si>
  <si>
    <t>Κουμαριά,η</t>
  </si>
  <si>
    <t>0801010802</t>
  </si>
  <si>
    <t>Ξηρολίβαδον,το</t>
  </si>
  <si>
    <t>08010109</t>
  </si>
  <si>
    <t>Τοπική Κοινότητα Προφήτης Ηλίας</t>
  </si>
  <si>
    <t>0801010901</t>
  </si>
  <si>
    <t>Προφήτης Ηλίας,ο</t>
  </si>
  <si>
    <t>08010110</t>
  </si>
  <si>
    <t>Τοπική Κοινότητα Ράχης</t>
  </si>
  <si>
    <t>0801011001</t>
  </si>
  <si>
    <t>Ράχη,η</t>
  </si>
  <si>
    <t>08010111</t>
  </si>
  <si>
    <t>Τοπική Κοινότητα Τριποτάμου</t>
  </si>
  <si>
    <t>0801011102</t>
  </si>
  <si>
    <t>Κάτω Κομνήνειον,το</t>
  </si>
  <si>
    <t>0801011103</t>
  </si>
  <si>
    <t>Κομνήνειον,το</t>
  </si>
  <si>
    <t>0801011101</t>
  </si>
  <si>
    <t>Τριπόταμος,ο</t>
  </si>
  <si>
    <t>080104</t>
  </si>
  <si>
    <t>ΔΗΜΟΤΙΚΗ ΕΝΟΤΗΤΑ ΔΟΒΡΑ</t>
  </si>
  <si>
    <t>08010402</t>
  </si>
  <si>
    <t>Τοπική Κοινότητα Αγίας Μαρίνης</t>
  </si>
  <si>
    <t>0801040201</t>
  </si>
  <si>
    <t>Αγία Μαρίνα,η</t>
  </si>
  <si>
    <t>08010401</t>
  </si>
  <si>
    <t>Τοπική Κοινότητα Αγίου Γεωργίου</t>
  </si>
  <si>
    <t>0801040101</t>
  </si>
  <si>
    <t>Άγιος Γεώργιος,ο</t>
  </si>
  <si>
    <t>08010403</t>
  </si>
  <si>
    <t>Τοπική Κοινότητα Πατρίδος</t>
  </si>
  <si>
    <t>0801040302</t>
  </si>
  <si>
    <t>Καλή Παναγία,η</t>
  </si>
  <si>
    <t>0801040301</t>
  </si>
  <si>
    <t>Πατρίς,η</t>
  </si>
  <si>
    <t>08010404</t>
  </si>
  <si>
    <t>Τοπική Κοινότητα Τριλόφου</t>
  </si>
  <si>
    <t>0801040401</t>
  </si>
  <si>
    <t>Τρίλοφον,το</t>
  </si>
  <si>
    <t>08010405</t>
  </si>
  <si>
    <t>Τοπική Κοινότητα Φυτείας</t>
  </si>
  <si>
    <t>0801040502</t>
  </si>
  <si>
    <t>Άγιος Νικόλαος,ο</t>
  </si>
  <si>
    <t>0801040503</t>
  </si>
  <si>
    <t>Κουτσοχώριον,το</t>
  </si>
  <si>
    <t>0801040504</t>
  </si>
  <si>
    <t>Λιανοβρόχι,το</t>
  </si>
  <si>
    <t>0801040501</t>
  </si>
  <si>
    <t>Φυτεία,η</t>
  </si>
  <si>
    <t>080105</t>
  </si>
  <si>
    <t>ΔΗΜΟΤΙΚΗ ΕΝΟΤΗΤΑ ΜΑΚΕΔΟΝΙΔΟΣ</t>
  </si>
  <si>
    <t>08010502</t>
  </si>
  <si>
    <t>Τοπική Κοινότητα Δασκίου</t>
  </si>
  <si>
    <t>0801050201</t>
  </si>
  <si>
    <t>Δάσκιον,το</t>
  </si>
  <si>
    <t>08010503</t>
  </si>
  <si>
    <t>Τοπική Κοινότητα Πολυδένδρου</t>
  </si>
  <si>
    <t>0801050302</t>
  </si>
  <si>
    <t>Ελαφίνα,η</t>
  </si>
  <si>
    <t>0801050303</t>
  </si>
  <si>
    <t>Μονή Τιμίου Προδρόμου,η</t>
  </si>
  <si>
    <t>0801050301</t>
  </si>
  <si>
    <t>Πολύδενδρον,το</t>
  </si>
  <si>
    <t>0801050304</t>
  </si>
  <si>
    <t>Πόρος,ο</t>
  </si>
  <si>
    <t>0801050305</t>
  </si>
  <si>
    <t>Χαράδρα,η</t>
  </si>
  <si>
    <t>08010501</t>
  </si>
  <si>
    <t>Τοπική Κοινότητα Ριζωμάτων</t>
  </si>
  <si>
    <t>0801050101</t>
  </si>
  <si>
    <t>Ριζώματα,τα</t>
  </si>
  <si>
    <t>08010504</t>
  </si>
  <si>
    <t>Τοπική Κοινότητα Σφηκιάς</t>
  </si>
  <si>
    <t>0801050401</t>
  </si>
  <si>
    <t>Σφηκιά,η</t>
  </si>
  <si>
    <t>Επίπεδο διοικητικής διαίρεσης</t>
  </si>
  <si>
    <t>α/α</t>
  </si>
  <si>
    <t>Γεωγραφικός κωδικός Καλλικράτη</t>
  </si>
  <si>
    <t xml:space="preserve">Περιγραφή </t>
  </si>
  <si>
    <t>Μόνιμος Πληθυσμός</t>
  </si>
  <si>
    <t>Ποσοστό επί της %</t>
  </si>
  <si>
    <t>ΔΙΑΘΕΣΙΜΗ ΣΑΤΑ</t>
  </si>
  <si>
    <t>ΣΥΝΟΛΟ</t>
  </si>
  <si>
    <t>ΜΕΔ</t>
  </si>
  <si>
    <t>Η ΠΡΟΪΣΤΑΜΕΝΗ Δ/ΝΣΗΣ ΠΡΟΓΡΑΜΜΑΤΙΣΜΟΥ</t>
  </si>
  <si>
    <t>ΟΡΓΑΝΩΣΗΣ-ΠΛΗΡΟΦΟΡΙΚΗΣ</t>
  </si>
  <si>
    <t>ΜΑΡΟΥΛΑ ΓΕΩΡΓΙΑΔΟΥ</t>
  </si>
  <si>
    <t>ΠΟΛΙΤΙΚΟΣ ΜΗΧΑΝΙΚΟΣ ΕΜΠ</t>
  </si>
  <si>
    <t>ΠΙΝΑΚΑΣ ΚΑΤΑΝΟΜΗΣ ΑΝΑ ΚΟΙΝΟΤΗΤΑ ΚΑΠ ΕΠΕΝΔΥΤΙΚΩΝ ΔΑΠΑΝΩΝ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</si>
</sst>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20" borderId="2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1" applyNumberFormat="0" applyAlignment="0" applyProtection="0"/>
  </cellStyleXfs>
  <cellXfs count="19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wrapText="1"/>
    </xf>
    <xf numFmtId="0" fontId="4" fillId="32" borderId="11" xfId="0" applyFont="1" applyFill="1" applyBorder="1" applyAlignment="1">
      <alignment/>
    </xf>
    <xf numFmtId="0" fontId="0" fillId="0" borderId="0" xfId="0" applyAlignment="1">
      <alignment horizontal="center"/>
    </xf>
    <xf numFmtId="0" fontId="2" fillId="32" borderId="12" xfId="0" applyFont="1" applyFill="1" applyBorder="1" applyAlignment="1">
      <alignment horizontal="center" wrapText="1"/>
    </xf>
    <xf numFmtId="3" fontId="2" fillId="32" borderId="12" xfId="0" applyNumberFormat="1" applyFont="1" applyFill="1" applyBorder="1" applyAlignment="1">
      <alignment horizontal="center" wrapText="1"/>
    </xf>
    <xf numFmtId="0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3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2" fontId="0" fillId="0" borderId="13" xfId="0" applyNumberFormat="1" applyBorder="1" applyAlignment="1">
      <alignment horizontal="right"/>
    </xf>
    <xf numFmtId="49" fontId="2" fillId="0" borderId="13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4" fillId="32" borderId="11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536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4" max="4" width="57.140625" style="0" customWidth="1"/>
    <col min="7" max="7" width="11.57421875" style="0" customWidth="1"/>
  </cols>
  <sheetData>
    <row r="1" spans="1:7" ht="15.75">
      <c r="A1" s="2" t="s">
        <v>177</v>
      </c>
      <c r="B1" s="2"/>
      <c r="C1" s="2"/>
      <c r="D1" s="18"/>
      <c r="E1" s="2"/>
      <c r="F1" s="2"/>
      <c r="G1" s="2"/>
    </row>
    <row r="2" spans="1:7" ht="60">
      <c r="A2" s="4" t="s">
        <v>164</v>
      </c>
      <c r="B2" s="4" t="s">
        <v>165</v>
      </c>
      <c r="C2" s="4" t="s">
        <v>166</v>
      </c>
      <c r="D2" s="4" t="s">
        <v>167</v>
      </c>
      <c r="E2" s="5" t="s">
        <v>168</v>
      </c>
      <c r="F2" s="1" t="s">
        <v>169</v>
      </c>
      <c r="G2" s="1" t="s">
        <v>170</v>
      </c>
    </row>
    <row r="3" spans="1:7" ht="15">
      <c r="A3" s="6">
        <v>5</v>
      </c>
      <c r="B3" s="6">
        <v>1681</v>
      </c>
      <c r="C3" s="7" t="s">
        <v>0</v>
      </c>
      <c r="D3" s="7" t="s">
        <v>1</v>
      </c>
      <c r="E3" s="8">
        <v>66547</v>
      </c>
      <c r="F3" s="9"/>
      <c r="G3" s="17">
        <v>867360</v>
      </c>
    </row>
    <row r="4" spans="1:7" ht="12.75">
      <c r="A4" s="6">
        <v>6</v>
      </c>
      <c r="B4" s="6">
        <v>1682</v>
      </c>
      <c r="C4" s="7" t="s">
        <v>2</v>
      </c>
      <c r="D4" s="7" t="s">
        <v>3</v>
      </c>
      <c r="E4" s="8">
        <v>8818</v>
      </c>
      <c r="F4" s="9"/>
      <c r="G4" s="9"/>
    </row>
    <row r="5" spans="1:7" ht="12.75">
      <c r="A5" s="6">
        <v>7</v>
      </c>
      <c r="B5" s="6">
        <v>1683</v>
      </c>
      <c r="C5" s="7" t="s">
        <v>4</v>
      </c>
      <c r="D5" s="7" t="s">
        <v>5</v>
      </c>
      <c r="E5" s="8">
        <v>5189</v>
      </c>
      <c r="F5" s="9">
        <v>7.8</v>
      </c>
      <c r="G5" s="10">
        <f>G3*7.8/100</f>
        <v>67654.08</v>
      </c>
    </row>
    <row r="6" spans="1:7" ht="12.75">
      <c r="A6" s="11">
        <v>8</v>
      </c>
      <c r="B6" s="11">
        <v>1684</v>
      </c>
      <c r="C6" s="12" t="s">
        <v>6</v>
      </c>
      <c r="D6" s="12" t="s">
        <v>7</v>
      </c>
      <c r="E6" s="13">
        <v>5189</v>
      </c>
      <c r="G6" s="9"/>
    </row>
    <row r="7" spans="1:7" ht="12.75">
      <c r="A7" s="6">
        <v>7</v>
      </c>
      <c r="B7" s="6">
        <v>1685</v>
      </c>
      <c r="C7" s="7" t="s">
        <v>8</v>
      </c>
      <c r="D7" s="7" t="s">
        <v>9</v>
      </c>
      <c r="E7" s="8">
        <v>1276</v>
      </c>
      <c r="F7" s="10">
        <f>E8/E3*100</f>
        <v>1.9174418080454416</v>
      </c>
      <c r="G7" s="10">
        <f>G3*1.92/100</f>
        <v>16653.311999999998</v>
      </c>
    </row>
    <row r="8" spans="1:7" ht="12.75">
      <c r="A8" s="11">
        <v>8</v>
      </c>
      <c r="B8" s="11">
        <v>1686</v>
      </c>
      <c r="C8" s="12" t="s">
        <v>10</v>
      </c>
      <c r="D8" s="12" t="s">
        <v>11</v>
      </c>
      <c r="E8" s="13">
        <v>1276</v>
      </c>
      <c r="F8" s="9"/>
      <c r="G8" s="10"/>
    </row>
    <row r="9" spans="1:7" ht="12.75">
      <c r="A9" s="6">
        <v>7</v>
      </c>
      <c r="B9" s="6">
        <v>1687</v>
      </c>
      <c r="C9" s="7" t="s">
        <v>12</v>
      </c>
      <c r="D9" s="7" t="s">
        <v>13</v>
      </c>
      <c r="E9" s="8">
        <v>992</v>
      </c>
      <c r="F9" s="10">
        <f>E10/E3*100</f>
        <v>1.4906757629945753</v>
      </c>
      <c r="G9" s="10">
        <f>G3*1.49/100</f>
        <v>12923.663999999999</v>
      </c>
    </row>
    <row r="10" spans="1:7" ht="12.75">
      <c r="A10" s="11">
        <v>8</v>
      </c>
      <c r="B10" s="11">
        <v>1688</v>
      </c>
      <c r="C10" s="12" t="s">
        <v>14</v>
      </c>
      <c r="D10" s="12" t="s">
        <v>15</v>
      </c>
      <c r="E10" s="13">
        <v>992</v>
      </c>
      <c r="F10" s="9"/>
      <c r="G10" s="10"/>
    </row>
    <row r="11" spans="1:7" ht="12.75">
      <c r="A11" s="6">
        <v>7</v>
      </c>
      <c r="B11" s="6">
        <v>1689</v>
      </c>
      <c r="C11" s="7" t="s">
        <v>16</v>
      </c>
      <c r="D11" s="7" t="s">
        <v>17</v>
      </c>
      <c r="E11" s="8">
        <v>560</v>
      </c>
      <c r="F11" s="10">
        <f>E11/E3*100</f>
        <v>0.8415105113679053</v>
      </c>
      <c r="G11" s="10">
        <f>G3*0.84/100</f>
        <v>7285.8240000000005</v>
      </c>
    </row>
    <row r="12" spans="1:7" ht="12.75">
      <c r="A12" s="11">
        <v>8</v>
      </c>
      <c r="B12" s="11">
        <v>1690</v>
      </c>
      <c r="C12" s="12" t="s">
        <v>18</v>
      </c>
      <c r="D12" s="12" t="s">
        <v>19</v>
      </c>
      <c r="E12" s="13">
        <v>399</v>
      </c>
      <c r="F12" s="9"/>
      <c r="G12" s="10"/>
    </row>
    <row r="13" spans="1:7" ht="12.75">
      <c r="A13" s="11">
        <v>8</v>
      </c>
      <c r="B13" s="11">
        <v>1691</v>
      </c>
      <c r="C13" s="12" t="s">
        <v>20</v>
      </c>
      <c r="D13" s="12" t="s">
        <v>21</v>
      </c>
      <c r="E13" s="13">
        <v>161</v>
      </c>
      <c r="F13" s="9"/>
      <c r="G13" s="10"/>
    </row>
    <row r="14" spans="1:7" ht="12.75">
      <c r="A14" s="6">
        <v>7</v>
      </c>
      <c r="B14" s="6">
        <v>1692</v>
      </c>
      <c r="C14" s="7" t="s">
        <v>22</v>
      </c>
      <c r="D14" s="7" t="s">
        <v>23</v>
      </c>
      <c r="E14" s="8">
        <v>801</v>
      </c>
      <c r="F14" s="10">
        <f>E14/E3*100</f>
        <v>1.2036605707244503</v>
      </c>
      <c r="G14" s="10">
        <f>G3*1.2/100</f>
        <v>10408.32</v>
      </c>
    </row>
    <row r="15" spans="1:7" ht="12.75">
      <c r="A15" s="11">
        <v>8</v>
      </c>
      <c r="B15" s="11">
        <v>1693</v>
      </c>
      <c r="C15" s="12" t="s">
        <v>24</v>
      </c>
      <c r="D15" s="12" t="s">
        <v>25</v>
      </c>
      <c r="E15" s="13">
        <v>801</v>
      </c>
      <c r="F15" s="9"/>
      <c r="G15" s="10"/>
    </row>
    <row r="16" spans="1:7" ht="12.75">
      <c r="A16" s="6">
        <v>6</v>
      </c>
      <c r="B16" s="6">
        <v>1694</v>
      </c>
      <c r="C16" s="7" t="s">
        <v>26</v>
      </c>
      <c r="D16" s="7" t="s">
        <v>27</v>
      </c>
      <c r="E16" s="8">
        <v>2464</v>
      </c>
      <c r="F16" s="9"/>
      <c r="G16" s="10"/>
    </row>
    <row r="17" spans="1:7" ht="12.75">
      <c r="A17" s="6">
        <v>7</v>
      </c>
      <c r="B17" s="6">
        <v>1695</v>
      </c>
      <c r="C17" s="7" t="s">
        <v>28</v>
      </c>
      <c r="D17" s="7" t="s">
        <v>29</v>
      </c>
      <c r="E17" s="8">
        <v>1242</v>
      </c>
      <c r="F17" s="10">
        <f>E17/E3*100</f>
        <v>1.8663500984266759</v>
      </c>
      <c r="G17" s="10">
        <f>G3*1.87/100</f>
        <v>16219.632000000001</v>
      </c>
    </row>
    <row r="18" spans="1:7" ht="12.75">
      <c r="A18" s="11">
        <v>8</v>
      </c>
      <c r="B18" s="11">
        <v>1696</v>
      </c>
      <c r="C18" s="12" t="s">
        <v>30</v>
      </c>
      <c r="D18" s="12" t="s">
        <v>31</v>
      </c>
      <c r="E18" s="13">
        <v>1242</v>
      </c>
      <c r="F18" s="9"/>
      <c r="G18" s="10"/>
    </row>
    <row r="19" spans="1:7" ht="12.75">
      <c r="A19" s="6">
        <v>7</v>
      </c>
      <c r="B19" s="6">
        <v>1697</v>
      </c>
      <c r="C19" s="7" t="s">
        <v>32</v>
      </c>
      <c r="D19" s="7" t="s">
        <v>33</v>
      </c>
      <c r="E19" s="8">
        <v>110</v>
      </c>
      <c r="F19" s="10">
        <f>E19/E3*100</f>
        <v>0.16529670759012427</v>
      </c>
      <c r="G19" s="10">
        <f>G3*0.17/100</f>
        <v>1474.5120000000002</v>
      </c>
    </row>
    <row r="20" spans="1:7" ht="12.75">
      <c r="A20" s="11">
        <v>8</v>
      </c>
      <c r="B20" s="11">
        <v>1698</v>
      </c>
      <c r="C20" s="12" t="s">
        <v>34</v>
      </c>
      <c r="D20" s="12" t="s">
        <v>35</v>
      </c>
      <c r="E20" s="13">
        <v>110</v>
      </c>
      <c r="F20" s="9"/>
      <c r="G20" s="10"/>
    </row>
    <row r="21" spans="1:7" ht="12.75">
      <c r="A21" s="6">
        <v>7</v>
      </c>
      <c r="B21" s="6">
        <v>1699</v>
      </c>
      <c r="C21" s="7" t="s">
        <v>36</v>
      </c>
      <c r="D21" s="7" t="s">
        <v>37</v>
      </c>
      <c r="E21" s="8">
        <v>834</v>
      </c>
      <c r="F21" s="10">
        <f>E21/E3*100</f>
        <v>1.2532495830014878</v>
      </c>
      <c r="G21" s="10">
        <f>G3*1.25/100</f>
        <v>10842</v>
      </c>
    </row>
    <row r="22" spans="1:7" ht="12.75">
      <c r="A22" s="11">
        <v>8</v>
      </c>
      <c r="B22" s="11">
        <v>1700</v>
      </c>
      <c r="C22" s="12" t="s">
        <v>38</v>
      </c>
      <c r="D22" s="12" t="s">
        <v>39</v>
      </c>
      <c r="E22" s="13">
        <v>834</v>
      </c>
      <c r="F22" s="9"/>
      <c r="G22" s="10"/>
    </row>
    <row r="23" spans="1:7" ht="12.75">
      <c r="A23" s="6">
        <v>7</v>
      </c>
      <c r="B23" s="6">
        <v>1701</v>
      </c>
      <c r="C23" s="7" t="s">
        <v>40</v>
      </c>
      <c r="D23" s="7" t="s">
        <v>41</v>
      </c>
      <c r="E23" s="8">
        <v>278</v>
      </c>
      <c r="F23" s="10">
        <f>E23/E3*100</f>
        <v>0.4177498610004959</v>
      </c>
      <c r="G23" s="10">
        <f>G3*0.42/100</f>
        <v>3642.9120000000003</v>
      </c>
    </row>
    <row r="24" spans="1:7" ht="12.75">
      <c r="A24" s="11">
        <v>8</v>
      </c>
      <c r="B24" s="11">
        <v>1702</v>
      </c>
      <c r="C24" s="12" t="s">
        <v>42</v>
      </c>
      <c r="D24" s="12" t="s">
        <v>43</v>
      </c>
      <c r="E24" s="13">
        <v>278</v>
      </c>
      <c r="F24" s="9"/>
      <c r="G24" s="10"/>
    </row>
    <row r="25" spans="1:7" ht="12.75">
      <c r="A25" s="6">
        <v>6</v>
      </c>
      <c r="B25" s="6">
        <v>1703</v>
      </c>
      <c r="C25" s="7" t="s">
        <v>44</v>
      </c>
      <c r="D25" s="7" t="s">
        <v>45</v>
      </c>
      <c r="E25" s="8">
        <v>48306</v>
      </c>
      <c r="F25" s="9"/>
      <c r="G25" s="10"/>
    </row>
    <row r="26" spans="1:7" ht="12.75">
      <c r="A26" s="6">
        <v>7</v>
      </c>
      <c r="B26" s="6">
        <v>1704</v>
      </c>
      <c r="C26" s="7" t="s">
        <v>46</v>
      </c>
      <c r="D26" s="7" t="s">
        <v>47</v>
      </c>
      <c r="E26" s="8">
        <v>44291</v>
      </c>
      <c r="F26" s="10">
        <f>E26/E3*100</f>
        <v>66.55596796249267</v>
      </c>
      <c r="G26" s="10">
        <f>G3*66.56/100</f>
        <v>577314.816</v>
      </c>
    </row>
    <row r="27" spans="1:7" ht="12.75">
      <c r="A27" s="11">
        <v>8</v>
      </c>
      <c r="B27" s="11">
        <v>1705</v>
      </c>
      <c r="C27" s="12" t="s">
        <v>48</v>
      </c>
      <c r="D27" s="12" t="s">
        <v>49</v>
      </c>
      <c r="E27" s="13">
        <v>43158</v>
      </c>
      <c r="F27" s="9"/>
      <c r="G27" s="10"/>
    </row>
    <row r="28" spans="1:7" ht="12.75">
      <c r="A28" s="11">
        <v>8</v>
      </c>
      <c r="B28" s="11">
        <v>1706</v>
      </c>
      <c r="C28" s="12" t="s">
        <v>50</v>
      </c>
      <c r="D28" s="12" t="s">
        <v>51</v>
      </c>
      <c r="E28" s="13">
        <v>3</v>
      </c>
      <c r="F28" s="9"/>
      <c r="G28" s="10"/>
    </row>
    <row r="29" spans="1:7" ht="12.75">
      <c r="A29" s="11">
        <v>8</v>
      </c>
      <c r="B29" s="11">
        <v>1707</v>
      </c>
      <c r="C29" s="12" t="s">
        <v>52</v>
      </c>
      <c r="D29" s="12" t="s">
        <v>53</v>
      </c>
      <c r="E29" s="13">
        <v>380</v>
      </c>
      <c r="F29" s="9"/>
      <c r="G29" s="10"/>
    </row>
    <row r="30" spans="1:7" ht="12.75">
      <c r="A30" s="11">
        <v>8</v>
      </c>
      <c r="B30" s="11">
        <v>1708</v>
      </c>
      <c r="C30" s="12" t="s">
        <v>54</v>
      </c>
      <c r="D30" s="12" t="s">
        <v>55</v>
      </c>
      <c r="E30" s="13">
        <v>568</v>
      </c>
      <c r="F30" s="9"/>
      <c r="G30" s="10"/>
    </row>
    <row r="31" spans="1:7" ht="12.75">
      <c r="A31" s="11">
        <v>8</v>
      </c>
      <c r="B31" s="11">
        <v>1709</v>
      </c>
      <c r="C31" s="12" t="s">
        <v>56</v>
      </c>
      <c r="D31" s="12" t="s">
        <v>57</v>
      </c>
      <c r="E31" s="13">
        <v>182</v>
      </c>
      <c r="F31" s="9"/>
      <c r="G31" s="10"/>
    </row>
    <row r="32" spans="1:7" ht="12.75">
      <c r="A32" s="6">
        <v>7</v>
      </c>
      <c r="B32" s="6">
        <v>1710</v>
      </c>
      <c r="C32" s="7" t="s">
        <v>58</v>
      </c>
      <c r="D32" s="7" t="s">
        <v>59</v>
      </c>
      <c r="E32" s="8">
        <v>896</v>
      </c>
      <c r="F32" s="10">
        <f>E32/E3*100</f>
        <v>1.3464168181886487</v>
      </c>
      <c r="G32" s="10">
        <f>G3*1.35/100</f>
        <v>11709.36</v>
      </c>
    </row>
    <row r="33" spans="1:7" ht="12.75">
      <c r="A33" s="11">
        <v>8</v>
      </c>
      <c r="B33" s="11">
        <v>1711</v>
      </c>
      <c r="C33" s="12" t="s">
        <v>60</v>
      </c>
      <c r="D33" s="12" t="s">
        <v>61</v>
      </c>
      <c r="E33" s="13">
        <v>896</v>
      </c>
      <c r="F33" s="9"/>
      <c r="G33" s="10"/>
    </row>
    <row r="34" spans="1:7" ht="12.75">
      <c r="A34" s="6">
        <v>7</v>
      </c>
      <c r="B34" s="6">
        <v>1712</v>
      </c>
      <c r="C34" s="7" t="s">
        <v>62</v>
      </c>
      <c r="D34" s="7" t="s">
        <v>63</v>
      </c>
      <c r="E34" s="8">
        <v>198</v>
      </c>
      <c r="F34" s="10">
        <f>E34/E3*100</f>
        <v>0.29753407366222373</v>
      </c>
      <c r="G34" s="10">
        <f>G3*0.3/100</f>
        <v>2602.08</v>
      </c>
    </row>
    <row r="35" spans="1:7" ht="12.75">
      <c r="A35" s="11">
        <v>8</v>
      </c>
      <c r="B35" s="11">
        <v>1713</v>
      </c>
      <c r="C35" s="12" t="s">
        <v>64</v>
      </c>
      <c r="D35" s="12" t="s">
        <v>65</v>
      </c>
      <c r="E35" s="13">
        <v>198</v>
      </c>
      <c r="F35" s="9"/>
      <c r="G35" s="10"/>
    </row>
    <row r="36" spans="1:7" ht="12.75">
      <c r="A36" s="6">
        <v>7</v>
      </c>
      <c r="B36" s="6">
        <v>1714</v>
      </c>
      <c r="C36" s="7" t="s">
        <v>66</v>
      </c>
      <c r="D36" s="7" t="s">
        <v>67</v>
      </c>
      <c r="E36" s="8">
        <v>607</v>
      </c>
      <c r="F36" s="10">
        <f>E36/E3*100</f>
        <v>0.9121372864291403</v>
      </c>
      <c r="G36" s="10">
        <f>G3*0.91/100</f>
        <v>7892.976</v>
      </c>
    </row>
    <row r="37" spans="1:7" ht="12.75">
      <c r="A37" s="11">
        <v>8</v>
      </c>
      <c r="B37" s="11">
        <v>1715</v>
      </c>
      <c r="C37" s="12" t="s">
        <v>68</v>
      </c>
      <c r="D37" s="12" t="s">
        <v>69</v>
      </c>
      <c r="E37" s="13">
        <v>607</v>
      </c>
      <c r="F37" s="9"/>
      <c r="G37" s="10"/>
    </row>
    <row r="38" spans="1:7" ht="12.75">
      <c r="A38" s="6">
        <v>7</v>
      </c>
      <c r="B38" s="6">
        <v>1716</v>
      </c>
      <c r="C38" s="7" t="s">
        <v>70</v>
      </c>
      <c r="D38" s="7" t="s">
        <v>71</v>
      </c>
      <c r="E38" s="8">
        <v>508</v>
      </c>
      <c r="F38" s="10">
        <f>E38/E3*100</f>
        <v>0.7633702495980285</v>
      </c>
      <c r="G38" s="10">
        <f>G3*0.76/100</f>
        <v>6591.936</v>
      </c>
    </row>
    <row r="39" spans="1:7" ht="12.75">
      <c r="A39" s="11">
        <v>8</v>
      </c>
      <c r="B39" s="11">
        <v>1717</v>
      </c>
      <c r="C39" s="12" t="s">
        <v>72</v>
      </c>
      <c r="D39" s="12" t="s">
        <v>73</v>
      </c>
      <c r="E39" s="13">
        <v>449</v>
      </c>
      <c r="F39" s="9"/>
      <c r="G39" s="10"/>
    </row>
    <row r="40" spans="1:7" ht="12.75">
      <c r="A40" s="11">
        <v>8</v>
      </c>
      <c r="B40" s="11">
        <v>1718</v>
      </c>
      <c r="C40" s="12" t="s">
        <v>74</v>
      </c>
      <c r="D40" s="12" t="s">
        <v>75</v>
      </c>
      <c r="E40" s="13">
        <v>59</v>
      </c>
      <c r="F40" s="9"/>
      <c r="G40" s="10"/>
    </row>
    <row r="41" spans="1:7" ht="12.75">
      <c r="A41" s="6">
        <v>7</v>
      </c>
      <c r="B41" s="6">
        <v>1719</v>
      </c>
      <c r="C41" s="7" t="s">
        <v>76</v>
      </c>
      <c r="D41" s="7" t="s">
        <v>77</v>
      </c>
      <c r="E41" s="8">
        <v>116</v>
      </c>
      <c r="F41" s="10">
        <f>E41/E3*100</f>
        <v>0.1743128916404947</v>
      </c>
      <c r="G41" s="10">
        <f>G3*0.17/100</f>
        <v>1474.5120000000002</v>
      </c>
    </row>
    <row r="42" spans="1:7" ht="12.75">
      <c r="A42" s="11">
        <v>8</v>
      </c>
      <c r="B42" s="11">
        <v>1720</v>
      </c>
      <c r="C42" s="12" t="s">
        <v>78</v>
      </c>
      <c r="D42" s="12" t="s">
        <v>79</v>
      </c>
      <c r="E42" s="13">
        <v>84</v>
      </c>
      <c r="F42" s="9"/>
      <c r="G42" s="10"/>
    </row>
    <row r="43" spans="1:7" ht="12.75">
      <c r="A43" s="11">
        <v>8</v>
      </c>
      <c r="B43" s="11">
        <v>1721</v>
      </c>
      <c r="C43" s="12" t="s">
        <v>80</v>
      </c>
      <c r="D43" s="12" t="s">
        <v>81</v>
      </c>
      <c r="E43" s="13">
        <v>32</v>
      </c>
      <c r="F43" s="9"/>
      <c r="G43" s="10"/>
    </row>
    <row r="44" spans="1:7" ht="12.75">
      <c r="A44" s="6">
        <v>7</v>
      </c>
      <c r="B44" s="6">
        <v>1722</v>
      </c>
      <c r="C44" s="7" t="s">
        <v>82</v>
      </c>
      <c r="D44" s="7" t="s">
        <v>83</v>
      </c>
      <c r="E44" s="8">
        <v>75</v>
      </c>
      <c r="F44" s="10">
        <f>E44/E3*100</f>
        <v>0.11270230062963019</v>
      </c>
      <c r="G44" s="10">
        <f>G3*0.11/100</f>
        <v>954.096</v>
      </c>
    </row>
    <row r="45" spans="1:7" ht="12.75">
      <c r="A45" s="11">
        <v>8</v>
      </c>
      <c r="B45" s="11">
        <v>1723</v>
      </c>
      <c r="C45" s="12" t="s">
        <v>84</v>
      </c>
      <c r="D45" s="12" t="s">
        <v>85</v>
      </c>
      <c r="E45" s="13">
        <v>75</v>
      </c>
      <c r="F45" s="9"/>
      <c r="G45" s="10"/>
    </row>
    <row r="46" spans="1:7" ht="12.75">
      <c r="A46" s="6">
        <v>7</v>
      </c>
      <c r="B46" s="6">
        <v>1724</v>
      </c>
      <c r="C46" s="7" t="s">
        <v>86</v>
      </c>
      <c r="D46" s="7" t="s">
        <v>87</v>
      </c>
      <c r="E46" s="8">
        <v>339</v>
      </c>
      <c r="F46" s="10">
        <f>E46/E3*100</f>
        <v>0.5094143988459284</v>
      </c>
      <c r="G46" s="10">
        <f>G3*0.51/100</f>
        <v>4423.536</v>
      </c>
    </row>
    <row r="47" spans="1:7" ht="12.75">
      <c r="A47" s="11">
        <v>8</v>
      </c>
      <c r="B47" s="11">
        <v>1725</v>
      </c>
      <c r="C47" s="12" t="s">
        <v>88</v>
      </c>
      <c r="D47" s="12" t="s">
        <v>89</v>
      </c>
      <c r="E47" s="13">
        <v>243</v>
      </c>
      <c r="F47" s="9"/>
      <c r="G47" s="10"/>
    </row>
    <row r="48" spans="1:7" ht="12.75">
      <c r="A48" s="11">
        <v>8</v>
      </c>
      <c r="B48" s="11">
        <v>1726</v>
      </c>
      <c r="C48" s="12" t="s">
        <v>90</v>
      </c>
      <c r="D48" s="12" t="s">
        <v>91</v>
      </c>
      <c r="E48" s="13">
        <v>96</v>
      </c>
      <c r="F48" s="9"/>
      <c r="G48" s="10"/>
    </row>
    <row r="49" spans="1:7" ht="12.75">
      <c r="A49" s="6">
        <v>7</v>
      </c>
      <c r="B49" s="6">
        <v>1727</v>
      </c>
      <c r="C49" s="7" t="s">
        <v>92</v>
      </c>
      <c r="D49" s="7" t="s">
        <v>93</v>
      </c>
      <c r="E49" s="8">
        <v>0</v>
      </c>
      <c r="F49" s="9"/>
      <c r="G49" s="10"/>
    </row>
    <row r="50" spans="1:7" ht="12.75">
      <c r="A50" s="11">
        <v>8</v>
      </c>
      <c r="B50" s="11">
        <v>1728</v>
      </c>
      <c r="C50" s="12" t="s">
        <v>94</v>
      </c>
      <c r="D50" s="12" t="s">
        <v>95</v>
      </c>
      <c r="E50" s="13">
        <v>0</v>
      </c>
      <c r="F50" s="9"/>
      <c r="G50" s="10"/>
    </row>
    <row r="51" spans="1:7" ht="12.75">
      <c r="A51" s="6">
        <v>7</v>
      </c>
      <c r="B51" s="6">
        <v>1729</v>
      </c>
      <c r="C51" s="7" t="s">
        <v>96</v>
      </c>
      <c r="D51" s="7" t="s">
        <v>97</v>
      </c>
      <c r="E51" s="8">
        <v>610</v>
      </c>
      <c r="F51" s="10">
        <f>E51/E3*100</f>
        <v>0.9166453784543255</v>
      </c>
      <c r="G51" s="10">
        <f>G3*0.92/100</f>
        <v>7979.712</v>
      </c>
    </row>
    <row r="52" spans="1:7" ht="12.75">
      <c r="A52" s="11">
        <v>8</v>
      </c>
      <c r="B52" s="11">
        <v>1730</v>
      </c>
      <c r="C52" s="12" t="s">
        <v>98</v>
      </c>
      <c r="D52" s="12" t="s">
        <v>99</v>
      </c>
      <c r="E52" s="13">
        <v>610</v>
      </c>
      <c r="F52" s="9"/>
      <c r="G52" s="10"/>
    </row>
    <row r="53" spans="1:7" ht="12.75">
      <c r="A53" s="6">
        <v>7</v>
      </c>
      <c r="B53" s="6">
        <v>1731</v>
      </c>
      <c r="C53" s="7" t="s">
        <v>100</v>
      </c>
      <c r="D53" s="7" t="s">
        <v>101</v>
      </c>
      <c r="E53" s="8">
        <v>666</v>
      </c>
      <c r="F53" s="10">
        <f>E53/E3*100</f>
        <v>1.000796429591116</v>
      </c>
      <c r="G53" s="10">
        <f>G3*1/100</f>
        <v>8673.6</v>
      </c>
    </row>
    <row r="54" spans="1:7" ht="12.75">
      <c r="A54" s="11">
        <v>8</v>
      </c>
      <c r="B54" s="11">
        <v>1732</v>
      </c>
      <c r="C54" s="12" t="s">
        <v>102</v>
      </c>
      <c r="D54" s="12" t="s">
        <v>103</v>
      </c>
      <c r="E54" s="13">
        <v>43</v>
      </c>
      <c r="F54" s="9"/>
      <c r="G54" s="10"/>
    </row>
    <row r="55" spans="1:7" ht="12.75">
      <c r="A55" s="11">
        <v>8</v>
      </c>
      <c r="B55" s="11">
        <v>1733</v>
      </c>
      <c r="C55" s="12" t="s">
        <v>104</v>
      </c>
      <c r="D55" s="12" t="s">
        <v>105</v>
      </c>
      <c r="E55" s="13">
        <v>70</v>
      </c>
      <c r="F55" s="9"/>
      <c r="G55" s="10"/>
    </row>
    <row r="56" spans="1:7" ht="12.75">
      <c r="A56" s="11">
        <v>8</v>
      </c>
      <c r="B56" s="11">
        <v>1734</v>
      </c>
      <c r="C56" s="12" t="s">
        <v>106</v>
      </c>
      <c r="D56" s="12" t="s">
        <v>107</v>
      </c>
      <c r="E56" s="13">
        <v>553</v>
      </c>
      <c r="F56" s="9"/>
      <c r="G56" s="10"/>
    </row>
    <row r="57" spans="1:7" ht="12.75">
      <c r="A57" s="6">
        <v>6</v>
      </c>
      <c r="B57" s="6">
        <v>1735</v>
      </c>
      <c r="C57" s="7" t="s">
        <v>108</v>
      </c>
      <c r="D57" s="7" t="s">
        <v>109</v>
      </c>
      <c r="E57" s="8">
        <v>5313</v>
      </c>
      <c r="F57" s="9"/>
      <c r="G57" s="10"/>
    </row>
    <row r="58" spans="1:7" ht="12.75">
      <c r="A58" s="6">
        <v>7</v>
      </c>
      <c r="B58" s="6">
        <v>1736</v>
      </c>
      <c r="C58" s="7" t="s">
        <v>110</v>
      </c>
      <c r="D58" s="7" t="s">
        <v>111</v>
      </c>
      <c r="E58" s="8">
        <v>864</v>
      </c>
      <c r="F58" s="14">
        <f>E58/E3*100</f>
        <v>1.2983305032533397</v>
      </c>
      <c r="G58" s="10">
        <f>G3*1.3/100</f>
        <v>11275.68</v>
      </c>
    </row>
    <row r="59" spans="1:7" ht="12.75">
      <c r="A59" s="11">
        <v>8</v>
      </c>
      <c r="B59" s="11">
        <v>1737</v>
      </c>
      <c r="C59" s="12" t="s">
        <v>112</v>
      </c>
      <c r="D59" s="12" t="s">
        <v>113</v>
      </c>
      <c r="E59" s="13">
        <v>864</v>
      </c>
      <c r="F59" s="9"/>
      <c r="G59" s="10"/>
    </row>
    <row r="60" spans="1:7" ht="12.75">
      <c r="A60" s="6">
        <v>7</v>
      </c>
      <c r="B60" s="6">
        <v>1738</v>
      </c>
      <c r="C60" s="7" t="s">
        <v>114</v>
      </c>
      <c r="D60" s="7" t="s">
        <v>115</v>
      </c>
      <c r="E60" s="8">
        <v>1763</v>
      </c>
      <c r="F60" s="10">
        <f>E60/E3*100</f>
        <v>2.6492554134671735</v>
      </c>
      <c r="G60" s="10">
        <f>G3*2.65/100</f>
        <v>22985.04</v>
      </c>
    </row>
    <row r="61" spans="1:7" ht="12.75">
      <c r="A61" s="11">
        <v>8</v>
      </c>
      <c r="B61" s="11">
        <v>1739</v>
      </c>
      <c r="C61" s="12" t="s">
        <v>116</v>
      </c>
      <c r="D61" s="12" t="s">
        <v>117</v>
      </c>
      <c r="E61" s="13">
        <v>1763</v>
      </c>
      <c r="F61" s="9"/>
      <c r="G61" s="10"/>
    </row>
    <row r="62" spans="1:7" ht="12.75">
      <c r="A62" s="6">
        <v>7</v>
      </c>
      <c r="B62" s="6">
        <v>1740</v>
      </c>
      <c r="C62" s="7" t="s">
        <v>118</v>
      </c>
      <c r="D62" s="7" t="s">
        <v>119</v>
      </c>
      <c r="E62" s="8">
        <v>1520</v>
      </c>
      <c r="F62" s="10">
        <f>E62/E3*100</f>
        <v>2.284099959427172</v>
      </c>
      <c r="G62" s="10">
        <f>G3*2.28/100</f>
        <v>19775.807999999997</v>
      </c>
    </row>
    <row r="63" spans="1:7" ht="12.75">
      <c r="A63" s="11">
        <v>8</v>
      </c>
      <c r="B63" s="11">
        <v>1741</v>
      </c>
      <c r="C63" s="12" t="s">
        <v>120</v>
      </c>
      <c r="D63" s="12" t="s">
        <v>121</v>
      </c>
      <c r="E63" s="13">
        <v>28</v>
      </c>
      <c r="F63" s="9"/>
      <c r="G63" s="10"/>
    </row>
    <row r="64" spans="1:7" ht="12.75">
      <c r="A64" s="11">
        <v>8</v>
      </c>
      <c r="B64" s="11">
        <v>1742</v>
      </c>
      <c r="C64" s="12" t="s">
        <v>122</v>
      </c>
      <c r="D64" s="12" t="s">
        <v>123</v>
      </c>
      <c r="E64" s="13">
        <v>1492</v>
      </c>
      <c r="F64" s="9"/>
      <c r="G64" s="10"/>
    </row>
    <row r="65" spans="1:7" ht="12.75">
      <c r="A65" s="6">
        <v>7</v>
      </c>
      <c r="B65" s="6">
        <v>1743</v>
      </c>
      <c r="C65" s="7" t="s">
        <v>124</v>
      </c>
      <c r="D65" s="7" t="s">
        <v>125</v>
      </c>
      <c r="E65" s="8">
        <v>615</v>
      </c>
      <c r="F65" s="10">
        <f>E65/E3*100</f>
        <v>0.9241588651629675</v>
      </c>
      <c r="G65" s="10">
        <f>G3*0.92/100</f>
        <v>7979.712</v>
      </c>
    </row>
    <row r="66" spans="1:7" ht="12.75">
      <c r="A66" s="11">
        <v>8</v>
      </c>
      <c r="B66" s="11">
        <v>1744</v>
      </c>
      <c r="C66" s="12" t="s">
        <v>126</v>
      </c>
      <c r="D66" s="12" t="s">
        <v>127</v>
      </c>
      <c r="E66" s="13">
        <v>615</v>
      </c>
      <c r="F66" s="9"/>
      <c r="G66" s="10"/>
    </row>
    <row r="67" spans="1:7" ht="12.75">
      <c r="A67" s="6">
        <v>7</v>
      </c>
      <c r="B67" s="6">
        <v>1745</v>
      </c>
      <c r="C67" s="7" t="s">
        <v>128</v>
      </c>
      <c r="D67" s="7" t="s">
        <v>129</v>
      </c>
      <c r="E67" s="8">
        <v>551</v>
      </c>
      <c r="F67" s="10">
        <f>E67/E3*100</f>
        <v>0.8279862352923498</v>
      </c>
      <c r="G67" s="10">
        <f>G3*0.83/100</f>
        <v>7199.088</v>
      </c>
    </row>
    <row r="68" spans="1:7" ht="12.75">
      <c r="A68" s="11">
        <v>8</v>
      </c>
      <c r="B68" s="11">
        <v>1746</v>
      </c>
      <c r="C68" s="12" t="s">
        <v>130</v>
      </c>
      <c r="D68" s="12" t="s">
        <v>131</v>
      </c>
      <c r="E68" s="13">
        <v>68</v>
      </c>
      <c r="F68" s="9"/>
      <c r="G68" s="10"/>
    </row>
    <row r="69" spans="1:7" ht="12.75">
      <c r="A69" s="11">
        <v>8</v>
      </c>
      <c r="B69" s="11">
        <v>1747</v>
      </c>
      <c r="C69" s="12" t="s">
        <v>132</v>
      </c>
      <c r="D69" s="12" t="s">
        <v>133</v>
      </c>
      <c r="E69" s="13">
        <v>52</v>
      </c>
      <c r="F69" s="9"/>
      <c r="G69" s="10"/>
    </row>
    <row r="70" spans="1:7" ht="12.75">
      <c r="A70" s="11">
        <v>8</v>
      </c>
      <c r="B70" s="11">
        <v>1748</v>
      </c>
      <c r="C70" s="12" t="s">
        <v>134</v>
      </c>
      <c r="D70" s="12" t="s">
        <v>135</v>
      </c>
      <c r="E70" s="13">
        <v>22</v>
      </c>
      <c r="F70" s="9"/>
      <c r="G70" s="10"/>
    </row>
    <row r="71" spans="1:7" ht="12.75">
      <c r="A71" s="11">
        <v>8</v>
      </c>
      <c r="B71" s="11">
        <v>1749</v>
      </c>
      <c r="C71" s="12" t="s">
        <v>136</v>
      </c>
      <c r="D71" s="12" t="s">
        <v>137</v>
      </c>
      <c r="E71" s="13">
        <v>409</v>
      </c>
      <c r="F71" s="9"/>
      <c r="G71" s="10"/>
    </row>
    <row r="72" spans="1:7" ht="12.75">
      <c r="A72" s="6">
        <v>6</v>
      </c>
      <c r="B72" s="6">
        <v>1750</v>
      </c>
      <c r="C72" s="7" t="s">
        <v>138</v>
      </c>
      <c r="D72" s="7" t="s">
        <v>139</v>
      </c>
      <c r="E72" s="8">
        <v>1646</v>
      </c>
      <c r="F72" s="9"/>
      <c r="G72" s="10"/>
    </row>
    <row r="73" spans="1:7" ht="12.75">
      <c r="A73" s="6">
        <v>7</v>
      </c>
      <c r="B73" s="6">
        <v>1751</v>
      </c>
      <c r="C73" s="7" t="s">
        <v>140</v>
      </c>
      <c r="D73" s="7" t="s">
        <v>141</v>
      </c>
      <c r="E73" s="8">
        <v>286</v>
      </c>
      <c r="F73" s="10">
        <f>E73/E3*100</f>
        <v>0.42977143973432314</v>
      </c>
      <c r="G73" s="10">
        <f>G3*0.43/100</f>
        <v>3729.6479999999997</v>
      </c>
    </row>
    <row r="74" spans="1:7" ht="12.75">
      <c r="A74" s="11">
        <v>8</v>
      </c>
      <c r="B74" s="11">
        <v>1752</v>
      </c>
      <c r="C74" s="12" t="s">
        <v>142</v>
      </c>
      <c r="D74" s="12" t="s">
        <v>143</v>
      </c>
      <c r="E74" s="13">
        <v>286</v>
      </c>
      <c r="F74" s="9"/>
      <c r="G74" s="10"/>
    </row>
    <row r="75" spans="1:7" ht="12.75">
      <c r="A75" s="6">
        <v>7</v>
      </c>
      <c r="B75" s="6">
        <v>1753</v>
      </c>
      <c r="C75" s="7" t="s">
        <v>144</v>
      </c>
      <c r="D75" s="7" t="s">
        <v>145</v>
      </c>
      <c r="E75" s="8">
        <v>162</v>
      </c>
      <c r="F75" s="10">
        <f>E75/E3*100</f>
        <v>0.2434369693600012</v>
      </c>
      <c r="G75" s="10">
        <f>G3*0.24/100</f>
        <v>2081.6639999999998</v>
      </c>
    </row>
    <row r="76" spans="1:7" ht="12.75">
      <c r="A76" s="11">
        <v>8</v>
      </c>
      <c r="B76" s="11">
        <v>1754</v>
      </c>
      <c r="C76" s="12" t="s">
        <v>146</v>
      </c>
      <c r="D76" s="12" t="s">
        <v>147</v>
      </c>
      <c r="E76" s="13">
        <v>8</v>
      </c>
      <c r="F76" s="9"/>
      <c r="G76" s="10"/>
    </row>
    <row r="77" spans="1:7" ht="12.75">
      <c r="A77" s="11">
        <v>8</v>
      </c>
      <c r="B77" s="11">
        <v>1755</v>
      </c>
      <c r="C77" s="12" t="s">
        <v>148</v>
      </c>
      <c r="D77" s="12" t="s">
        <v>149</v>
      </c>
      <c r="E77" s="13">
        <v>5</v>
      </c>
      <c r="F77" s="9"/>
      <c r="G77" s="10"/>
    </row>
    <row r="78" spans="1:7" ht="12.75">
      <c r="A78" s="11">
        <v>8</v>
      </c>
      <c r="B78" s="11">
        <v>1756</v>
      </c>
      <c r="C78" s="12" t="s">
        <v>150</v>
      </c>
      <c r="D78" s="12" t="s">
        <v>151</v>
      </c>
      <c r="E78" s="13">
        <v>123</v>
      </c>
      <c r="F78" s="9"/>
      <c r="G78" s="10"/>
    </row>
    <row r="79" spans="1:7" ht="12.75">
      <c r="A79" s="11">
        <v>8</v>
      </c>
      <c r="B79" s="11">
        <v>1757</v>
      </c>
      <c r="C79" s="12" t="s">
        <v>152</v>
      </c>
      <c r="D79" s="12" t="s">
        <v>153</v>
      </c>
      <c r="E79" s="13">
        <v>9</v>
      </c>
      <c r="F79" s="9"/>
      <c r="G79" s="10"/>
    </row>
    <row r="80" spans="1:7" ht="12.75">
      <c r="A80" s="11">
        <v>8</v>
      </c>
      <c r="B80" s="11">
        <v>1758</v>
      </c>
      <c r="C80" s="12" t="s">
        <v>154</v>
      </c>
      <c r="D80" s="12" t="s">
        <v>155</v>
      </c>
      <c r="E80" s="13">
        <v>17</v>
      </c>
      <c r="F80" s="9"/>
      <c r="G80" s="10"/>
    </row>
    <row r="81" spans="1:7" ht="12.75">
      <c r="A81" s="6">
        <v>7</v>
      </c>
      <c r="B81" s="6">
        <v>1759</v>
      </c>
      <c r="C81" s="7" t="s">
        <v>156</v>
      </c>
      <c r="D81" s="7" t="s">
        <v>157</v>
      </c>
      <c r="E81" s="8">
        <v>816</v>
      </c>
      <c r="F81" s="10">
        <f>E81/E3*100</f>
        <v>1.2262010308503764</v>
      </c>
      <c r="G81" s="10">
        <f>G3*1.23/100</f>
        <v>10668.528</v>
      </c>
    </row>
    <row r="82" spans="1:7" ht="12.75">
      <c r="A82" s="11">
        <v>8</v>
      </c>
      <c r="B82" s="11">
        <v>1760</v>
      </c>
      <c r="C82" s="12" t="s">
        <v>158</v>
      </c>
      <c r="D82" s="12" t="s">
        <v>159</v>
      </c>
      <c r="E82" s="13">
        <v>816</v>
      </c>
      <c r="F82" s="9"/>
      <c r="G82" s="10"/>
    </row>
    <row r="83" spans="1:7" ht="12.75">
      <c r="A83" s="6">
        <v>7</v>
      </c>
      <c r="B83" s="6">
        <v>1761</v>
      </c>
      <c r="C83" s="7" t="s">
        <v>160</v>
      </c>
      <c r="D83" s="7" t="s">
        <v>161</v>
      </c>
      <c r="E83" s="8">
        <v>382</v>
      </c>
      <c r="F83" s="10">
        <f>E83/E3*100</f>
        <v>0.5740303845402498</v>
      </c>
      <c r="G83" s="10">
        <f>G3*0.57/100</f>
        <v>4943.951999999999</v>
      </c>
    </row>
    <row r="84" spans="1:7" ht="12.75">
      <c r="A84" s="11">
        <v>8</v>
      </c>
      <c r="B84" s="11">
        <v>1762</v>
      </c>
      <c r="C84" s="12" t="s">
        <v>162</v>
      </c>
      <c r="D84" s="12" t="s">
        <v>163</v>
      </c>
      <c r="E84" s="13">
        <v>382</v>
      </c>
      <c r="F84" s="9"/>
      <c r="G84" s="9"/>
    </row>
    <row r="85" spans="1:7" ht="12.75">
      <c r="A85" s="9"/>
      <c r="B85" s="9"/>
      <c r="C85" s="9"/>
      <c r="D85" s="15" t="s">
        <v>171</v>
      </c>
      <c r="E85" s="9"/>
      <c r="F85" s="16">
        <f>SUM(F5:F84)</f>
        <v>100.00250349377131</v>
      </c>
      <c r="G85" s="16">
        <f>SUM(G5:G83)</f>
        <v>867360.0000000002</v>
      </c>
    </row>
    <row r="87" ht="12.75">
      <c r="D87" s="3" t="s">
        <v>172</v>
      </c>
    </row>
    <row r="88" ht="12.75">
      <c r="D88" s="3" t="s">
        <v>173</v>
      </c>
    </row>
    <row r="89" ht="12.75">
      <c r="D89" s="3" t="s">
        <v>174</v>
      </c>
    </row>
    <row r="93" ht="12.75">
      <c r="D93" s="3" t="s">
        <v>175</v>
      </c>
    </row>
    <row r="94" ht="12.75">
      <c r="D94" s="3" t="s">
        <v>176</v>
      </c>
    </row>
    <row r="65536" ht="12.75">
      <c r="F65536">
        <f>SUM(F1:F65535)</f>
        <v>200.00500698754263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ΠΙΝΑΚΑΣ ΚΑΤΑΝΟΜΗΣ ΣΑΤΑ</dc:title>
  <dc:subject/>
  <dc:creator>ΜΑΡΟΥΛΑ ΓΕΩΡΓΙΑΔΟΥ</dc:creator>
  <cp:keywords/>
  <dc:description/>
  <cp:lastModifiedBy>Georgiadou Maroula</cp:lastModifiedBy>
  <cp:lastPrinted>2015-08-12T09:16:16Z</cp:lastPrinted>
  <dcterms:created xsi:type="dcterms:W3CDTF">1997-01-24T12:53:32Z</dcterms:created>
  <dcterms:modified xsi:type="dcterms:W3CDTF">2019-06-06T11:10:05Z</dcterms:modified>
  <cp:category/>
  <cp:version/>
  <cp:contentType/>
  <cp:contentStatus/>
</cp:coreProperties>
</file>