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70" yWindow="-30" windowWidth="14430" windowHeight="12840" tabRatio="362"/>
  </bookViews>
  <sheets>
    <sheet name="ΤΕΧΝ. ΠΡΟΓΡ" sheetId="4" r:id="rId1"/>
    <sheet name="ΠΗΓΕΣ" sheetId="5" r:id="rId2"/>
  </sheets>
  <definedNames>
    <definedName name="_xlnm._FilterDatabase" localSheetId="1" hidden="1">ΠΗΓΕΣ!$A$9:$K$265</definedName>
    <definedName name="_xlnm.Print_Area" localSheetId="0">'ΤΕΧΝ. ΠΡΟΓΡ'!$A$1:$D$269</definedName>
    <definedName name="_xlnm.Print_Titles" localSheetId="1">ΠΗΓΕΣ!$6:$6</definedName>
    <definedName name="_xlnm.Print_Titles" localSheetId="0">'ΤΕΧΝ. ΠΡΟΓΡ'!$8:$8</definedName>
  </definedNames>
  <calcPr calcId="145621"/>
</workbook>
</file>

<file path=xl/calcChain.xml><?xml version="1.0" encoding="utf-8"?>
<calcChain xmlns="http://schemas.openxmlformats.org/spreadsheetml/2006/main">
  <c r="C267" i="4" l="1"/>
  <c r="D288" i="5" l="1"/>
  <c r="D286" i="5"/>
  <c r="D295" i="5"/>
  <c r="D294" i="5"/>
  <c r="D293" i="5"/>
  <c r="D292" i="5"/>
  <c r="D291" i="5"/>
  <c r="D290" i="5"/>
  <c r="D289" i="5"/>
  <c r="D287" i="5"/>
  <c r="D285" i="5"/>
  <c r="D284" i="5"/>
  <c r="D283" i="5"/>
  <c r="D282" i="5"/>
  <c r="D281" i="5"/>
  <c r="D280" i="5"/>
  <c r="D279" i="5"/>
  <c r="D278" i="5"/>
  <c r="D277" i="5"/>
  <c r="D276" i="5"/>
  <c r="C267" i="5"/>
  <c r="E265" i="5"/>
  <c r="E259" i="5"/>
  <c r="E257" i="5"/>
  <c r="E252" i="5"/>
  <c r="E251" i="5"/>
  <c r="E216" i="5"/>
  <c r="E201" i="5"/>
  <c r="E214" i="5"/>
  <c r="E200" i="5"/>
  <c r="E194" i="5"/>
  <c r="E186" i="5"/>
  <c r="E191" i="5"/>
  <c r="E29" i="5"/>
  <c r="E28" i="5"/>
  <c r="E26" i="5"/>
  <c r="E17" i="5"/>
  <c r="E16" i="5"/>
  <c r="E14" i="5"/>
  <c r="E13" i="5"/>
  <c r="E12" i="5"/>
  <c r="E267" i="5" s="1"/>
  <c r="D297" i="5" l="1"/>
</calcChain>
</file>

<file path=xl/sharedStrings.xml><?xml version="1.0" encoding="utf-8"?>
<sst xmlns="http://schemas.openxmlformats.org/spreadsheetml/2006/main" count="2609" uniqueCount="592">
  <si>
    <t>Κ.Α.Ε.</t>
  </si>
  <si>
    <t>Περιγραφή</t>
  </si>
  <si>
    <t>Προτεινόμενος</t>
  </si>
  <si>
    <t>Συντήρηση και επισκευή λοιπών μηχανημάτων</t>
  </si>
  <si>
    <t>02.10.7131.001</t>
  </si>
  <si>
    <t>Προμήθεια επίπλων και σκευών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</si>
  <si>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</si>
  <si>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</si>
  <si>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</si>
  <si>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</si>
  <si>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</si>
  <si>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</si>
  <si>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</si>
  <si>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</si>
  <si>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</si>
  <si>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</si>
  <si>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02.10.7326.001</t>
  </si>
  <si>
    <t xml:space="preserve"> Εξειδικευμένες Υπηρεσίες  Πληροφορικής </t>
  </si>
  <si>
    <t>02.10.7521.001</t>
  </si>
  <si>
    <t>Συμμετοχή του Δήμου στην αστική μη κερδοσκοπική εταιρία με την επωνυμία Δίκτυο Ελληνικών Πόλεων για την Ανάπτυξη</t>
  </si>
  <si>
    <t>02.10.7521.002</t>
  </si>
  <si>
    <t>Καταβολή αύξησης μετοχικού κεφαλαίου του Δ.Βέροιας στην ΑΝΑΠΤΥΞΙΑΚΗ ΝΟΜΟΥ ΗΜΑΘΙΑΣ Α.Ε. - Αναπτ. Ανών.Εταιρεία ΟΤΑ»</t>
  </si>
  <si>
    <t>Συντήρηση και επισκευή μεταφορικών μέσων</t>
  </si>
  <si>
    <t>Ανταλλακτικά μεταφορικών μέσων</t>
  </si>
  <si>
    <t>02.20.7135.001</t>
  </si>
  <si>
    <t>Προμήθεια ηλεκτρομηχανολογικού υλικού  ΔΕ Βέροιας</t>
  </si>
  <si>
    <t>02.20.7135.002</t>
  </si>
  <si>
    <t>Προμήθεια ηλεκτρομηχανολογικού υλικού  ΔΕ Απ. Παύλου</t>
  </si>
  <si>
    <t>02.20.7135.003</t>
  </si>
  <si>
    <t>Προμήθεια ηλεκτρομηχανολογικού υλικού ΔΕ Βεργίνας</t>
  </si>
  <si>
    <t>02.20.7135.004</t>
  </si>
  <si>
    <t>Προμήθεια ηλεκτρομηχανολογικού υλικού  ΔΕ Δοβρά</t>
  </si>
  <si>
    <t>02.20.7135.005</t>
  </si>
  <si>
    <t>Προμήθεια ηλεκτρομηχανολογικού υλικού ΔΕ Μακεδονίδος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</si>
  <si>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</si>
  <si>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</si>
  <si>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</si>
  <si>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</si>
  <si>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</si>
  <si>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</si>
  <si>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</si>
  <si>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</si>
  <si>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</si>
  <si>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</si>
  <si>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</si>
  <si>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 xml:space="preserve">Προμήθεια υλικών για τη χωροθέτηση των κάδων αποβλήτων </t>
  </si>
  <si>
    <t>02.20.7135.014</t>
  </si>
  <si>
    <t>Προμήθεια εργαλείων και μηχανημάτων για την υπηρεσία καθαριότητας</t>
  </si>
  <si>
    <t>02.20.7135.016</t>
  </si>
  <si>
    <t>Προμήθεια Υλικών και Εξοπλισμού του Δημοτικού Κτηνιατρείου-Καταφυγίου Βέροιας</t>
  </si>
  <si>
    <t>02.20.7325.001</t>
  </si>
  <si>
    <t xml:space="preserve">Μικροεπεκτάσεις δικτύου φωτισμού και μετατοπίσεις στύλων </t>
  </si>
  <si>
    <t>02.20.7325.002</t>
  </si>
  <si>
    <t>Ανακατασκευή ηλεκτρολογικών εγκαταστάσεων υπαίθριου φωτισμού</t>
  </si>
  <si>
    <t>02.20.7335.001</t>
  </si>
  <si>
    <t>Συντήρηση και επισκευή λοιπών υπαίθριων εγκαταστάσεων (ανελκυστήρες, σηματοδότες, συντριβάνια, μεγαφωνικές κλπ)</t>
  </si>
  <si>
    <t>02.20.7336.001</t>
  </si>
  <si>
    <t>Κάλυψη δράσεων πυροπροστασίας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</si>
  <si>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</si>
  <si>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</si>
  <si>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</si>
  <si>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</si>
  <si>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</si>
  <si>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</si>
  <si>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</si>
  <si>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</si>
  <si>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</si>
  <si>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</si>
  <si>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</si>
  <si>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δικτύων άρδευσης Δημοτικής Ενότητας Μακεδονίδος </t>
  </si>
  <si>
    <t>02.25.7336.003</t>
  </si>
  <si>
    <t xml:space="preserve">Συντήρηση δικτύων άρδευσης Δημοτικής Ενότητας Απ. Παύλου </t>
  </si>
  <si>
    <t>02.25.7411.009</t>
  </si>
  <si>
    <t>Αρδευτικό δίκτυο Τοπικής Κοινότητας Αγίας Βαρβάρας Δήμου Βέροιας</t>
  </si>
  <si>
    <t>02.30.6117.001</t>
  </si>
  <si>
    <t>Υπηρεσία υποστήριξης για τη μελέτη διαχείρισης κυκλοφορίας στη Βεργίνα</t>
  </si>
  <si>
    <t>02.30.6233.001</t>
  </si>
  <si>
    <t>Μίσθωση καλαθοφόρου  οχήματος για έκτακτες ανάγκες Δ.Ε. Βέροιας</t>
  </si>
  <si>
    <t>02.30.6233.002</t>
  </si>
  <si>
    <t>Μίσθωση Γκρέιντερ για κάλυψη έκτακτων αναγκών συντήρησης του αγροτικού δικτύου Δ.Ε.Μακεδονίδος</t>
  </si>
  <si>
    <t>02.30.6261.001</t>
  </si>
  <si>
    <t>Συντήρηση υποστέγου στον  αύλειο χώρο του αρχοντικού Σαράφογλου</t>
  </si>
  <si>
    <t>02.30.6261.005</t>
  </si>
  <si>
    <t>Υπηρεσία συντήρησης οικοδομικών σχολικών κτιριών Δ.Ε. Βέροιας (Δομικά-Σιδηρικά-Ξυλουργικά-Χρωματισμοί)</t>
  </si>
  <si>
    <t>02.30.6261.006</t>
  </si>
  <si>
    <t>Υπηρεσία συντήρησης οικοδομικών σχολικών κτιριών Δ.Ε. Απ.Παύλου (Δομικά-Σιδηρικά-Ξυλουργικά-Χρωματισμοί)</t>
  </si>
  <si>
    <t>02.30.6261.007</t>
  </si>
  <si>
    <t>Υπηρεσία συντήρησης οικοδομικών σχολικών κτιριών Δ.Ε. Δοβρά (Δομικά-Σιδηρικά-Ξυλουργικά-Χρωματισμοί)</t>
  </si>
  <si>
    <t>02.30.6261.008</t>
  </si>
  <si>
    <t>Υπηρεσία συντήρησης οικοδομικών σχολικών κτιριών Δ.Ε. Βεργίνας (Δομικά-Σιδηρικά-Ξυλουργικά-Χρωματισμοί)</t>
  </si>
  <si>
    <t>02.30.6261.009</t>
  </si>
  <si>
    <t>Υπηρεσία συντήρησης οικοδομικών σχολικών κτιριών Δ.Ε. Μακεδονίδος (Δομικά-Σιδηρικά-Ξυλουργικά-Χρωματισμοί)</t>
  </si>
  <si>
    <t>02.30.6261.010</t>
  </si>
  <si>
    <t>Υπηρεσία συντήρησης οικοδομικών δημοτικών  κτιριών Δ.Ε. Βέροιας (Δομικά-Σιδηρικά-Ξυλουργικά-Χρωματισμοί)</t>
  </si>
  <si>
    <t>02.30.6261.011</t>
  </si>
  <si>
    <t>Υπηρεσία συντήρησης οικοδομικών δημοτικών κτιριών Δ.Ε. Απ.Παύλου (Δομικά-Σιδηρικά-Ξυλουργικά-Χρωματισμοί)</t>
  </si>
  <si>
    <t>02.30.6261.012</t>
  </si>
  <si>
    <t>Υπηρεσία συντήρησης οικοδομικών δημοτικών κτιριών Δ.Ε. Δοβρά (Δομικά-Σιδηρικά-Ξυλουργικά-Χρωματισμοί)</t>
  </si>
  <si>
    <t>02.30.6261.013</t>
  </si>
  <si>
    <t>Υπηρεσία συντήρησης οικοδομικών δημοτικών κτιριών Δ.Ε. Βεργίνας (Δομικά-Σιδηρικά-Ξυλουργικά-Χρωματισμοί)</t>
  </si>
  <si>
    <t>02.30.6261.014</t>
  </si>
  <si>
    <t>Υπηρεσία συντήρησης οικοδομικών δημοτικών κτιριών Δ.Ε. Μακεδονίδος (Δομικά-Σιδηρικά-Ξυλουργικά-Χρωματισμοί)</t>
  </si>
  <si>
    <t>02.30.6261.015</t>
  </si>
  <si>
    <t>Υπηρεσία κατασκευής νέων ηλεκτρολογικών &amp; υδραυλικών εγκαταστάσεων σχολικών κτιρίων Δήμου Βέροιας</t>
  </si>
  <si>
    <t>02.30.6261.016</t>
  </si>
  <si>
    <t>Υπηρεσία κατασκευής νέων ηλεκτρολογικών &amp; υδραυλικών εγκαταστάσεων δημοτικών κτιρίων Δήμου Βέροιας</t>
  </si>
  <si>
    <t>02.30.6261.017</t>
  </si>
  <si>
    <t xml:space="preserve">Συντήρηση κεντρικών θερμάνσεων σχολικών κτιρίων ΔΕ Βέροιας </t>
  </si>
  <si>
    <t>02.30.6261.018</t>
  </si>
  <si>
    <t xml:space="preserve">Συντήρηση κεντρικών θερμάνσεων σχολικών κτιρίων Δ.Ε Απ.Παύλου,Βεργίνας,Δοβρά και Μακεδονίδος </t>
  </si>
  <si>
    <t>02.30.6261.019</t>
  </si>
  <si>
    <t xml:space="preserve">Συντήρηση πυροσβεστικών μέσων σχολικών κτιρίων </t>
  </si>
  <si>
    <t>02.30.6261.020</t>
  </si>
  <si>
    <t>Συντήρηση κλιματιστικών σχολικών κτιρίων Δήμου Βέροιας</t>
  </si>
  <si>
    <t>02.30.6261.021</t>
  </si>
  <si>
    <t>Συντήρηση κεντρικών θερμάνσεων δημοτικών κτιρίων ΔΕ Βέροιας</t>
  </si>
  <si>
    <t>02.30.6261.022</t>
  </si>
  <si>
    <t xml:space="preserve">Συντήρηση κεντρικών θερμάνσεων δημοτικών κτιρίων ΔΕ Απ.Παύλου ,Βεργίνας, Δοβρά και Μακεδονίδος </t>
  </si>
  <si>
    <t>02.30.6261.023</t>
  </si>
  <si>
    <t>Συντήρηση πυροσβεστικών μέσων δημοτικών κτιρίων</t>
  </si>
  <si>
    <t>02.30.6261.024</t>
  </si>
  <si>
    <t>Συντήρηση κλιματιστικών δημοτικών κτιρίων Δήμου Βέροιας</t>
  </si>
  <si>
    <t>02.30.6261.025</t>
  </si>
  <si>
    <t>Συντήρηση ανελκυστήρων Δήμου Βέροιας</t>
  </si>
  <si>
    <t>02.30.6261.026</t>
  </si>
  <si>
    <t>Συντήρηση Συναγερμών-Μεγαφωνικών και Εγκαταστάσεων Ασθενών ρευμάτων σχολικών και δημοτικών κτιρίων Δήμου Βέροιας</t>
  </si>
  <si>
    <t>02.30.6262.001</t>
  </si>
  <si>
    <t>Αποξήλωση και τοποθέτηση στάσεων</t>
  </si>
  <si>
    <t>02.30.6262.002</t>
  </si>
  <si>
    <t>Αντικατάσταση δικτύου LAN και δημιουργία δομημένης καλωδίωσης</t>
  </si>
  <si>
    <t>02.30.6262.007</t>
  </si>
  <si>
    <t>Συντήρηση κοινοχρήστων χώρων Δημοτικής Ενότητας Βεργίνας</t>
  </si>
  <si>
    <t>02.30.6262.008</t>
  </si>
  <si>
    <t>Συντήρηση κοινοχρήστων χώρων Δημοτικής Ενότητας Μακεδονίδος (2019)</t>
  </si>
  <si>
    <t>02.30.6262.009</t>
  </si>
  <si>
    <t>Συντήρηση κοινοχρήστων χώρων Δ.Ε Βεργίνας (2019)</t>
  </si>
  <si>
    <t>02.30.6262.010</t>
  </si>
  <si>
    <t>Συντήρηση κοινοχρήστων χώρων Δ.Ε Μακεδονίδος</t>
  </si>
  <si>
    <t>02.30.6263.001</t>
  </si>
  <si>
    <t>02.30.6264.001</t>
  </si>
  <si>
    <t>02.30.6264.002</t>
  </si>
  <si>
    <t xml:space="preserve">Υπηρεσίες τεχνικής υποστήριξης και συντήρησης του αυτοματοποιημένου συστήματος μίσθωσης ποδηλάτων Δ.Βέροιας </t>
  </si>
  <si>
    <t>02.30.6278.001</t>
  </si>
  <si>
    <t>Υπηρεσίες φύλαξης ανελκυστήρα πάρκου Αγ. Αναργύρων</t>
  </si>
  <si>
    <t>02.30.6412.001</t>
  </si>
  <si>
    <t xml:space="preserve"> Μεταφορές περιπτέρων</t>
  </si>
  <si>
    <t>02.30.6662.001</t>
  </si>
  <si>
    <t xml:space="preserve">Προμήθεια ψυχρής ασφάλτου για τη συντήρηση οδών </t>
  </si>
  <si>
    <t>02.30.6662.002</t>
  </si>
  <si>
    <t xml:space="preserve">Προμήθεια αλατιού για αποχιονισμό οδών Δήμου Βέροιας χειμερινής περιόδου </t>
  </si>
  <si>
    <t>02.30.6662.003</t>
  </si>
  <si>
    <t xml:space="preserve">Προμήθεια αλατιού για αποχιονισμό οδών Δ.Ε. Μακεδονίδος χειμερινής περιόδου </t>
  </si>
  <si>
    <t>02.30.6662.004</t>
  </si>
  <si>
    <t>Προμήθεια χρωμάτων και υλικών οριζόντιας και κατακόρυφης σήμανσης</t>
  </si>
  <si>
    <t>02.30.6662.013</t>
  </si>
  <si>
    <t>Προμήθεια υλικών για τη συντήρηση και πιστοποίηση των ανελκυστήρων του Δήμου Βέροιας</t>
  </si>
  <si>
    <t>02.30.6662.016</t>
  </si>
  <si>
    <t>Προμήθεια χρωμάτων-σιδηρικών-ξυλουργικών-οικοδομικών για τη συντήρηση σχολικών κτιρίων της Δ.Ε. Βέροιας</t>
  </si>
  <si>
    <t>02.30.6662.017</t>
  </si>
  <si>
    <t xml:space="preserve">Προμήθεια υλικών Κεντρικών θερμάνσεων-Κλιματισμού-Εγκαταστάσεων ασθενών ρευμάτων-Πυρόσβεσης-Ύδρευσης-Αποχέτευσης για τη συντήρηση σχολικών κτιριών Δ.Ε. </t>
  </si>
  <si>
    <t>02.30.6662.018</t>
  </si>
  <si>
    <t>Προμήθεια χρωμάτων-σιδηρικών-ξυλουργικών-οικοδομικών για τη συντήρηση δημοτικών κτιρίων της Δ.Ε. Βέροιας</t>
  </si>
  <si>
    <t>02.30.6662.019</t>
  </si>
  <si>
    <t>Προμήθεια υλικών Κεντρικών θερμάνσεων-Κλιματισμού-Εγκαταστάσεων ασθενών ρευμάτων-Πυρόσβεσης-Ύδρευσης-Αποχέτευσης για τη συντήρηση δημοτικών  κτιρίων Δ.Ε. Βέροιας</t>
  </si>
  <si>
    <t>02.30.6662.020</t>
  </si>
  <si>
    <t>Προμήθεια χρωμάτων-σιδηρικών-ξυλουργικών-οικοδομικών για τη συντήρηση σχολικών και δημοτικών κτιρίων της Δ.Ε. Απ. Παύλου</t>
  </si>
  <si>
    <t>02.30.6662.021</t>
  </si>
  <si>
    <t>Προμήθεια χρωμάτων-σιδηρικών-ξυλουργικών-οικοδομικών για τη συντήρηση σχολικών και δημοτικών κτιρίων της Δ.Ε. Δοβρά</t>
  </si>
  <si>
    <t>02.30.6662.022</t>
  </si>
  <si>
    <t>Προμήθεια χρωμάτων-σιδηρικών-ξυλουργικών-οικοδομικών για τη συντήρηση σχολικών και δημοτικών κτιρίων της Δ.Ε. Βεργίνας</t>
  </si>
  <si>
    <t>02.30.6662.023</t>
  </si>
  <si>
    <t>Προμήθεια χρωμάτων-σιδηρικών-ξυλουργικών-οικοδομικών για τη συντήρηση σχολικών και δημοτικών κτιρίων της Δ.Ε. Μακεδονίδος</t>
  </si>
  <si>
    <t>02.30.6662.024</t>
  </si>
  <si>
    <t xml:space="preserve"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κτιριών Δ.Ε. Απ. Παύλου </t>
  </si>
  <si>
    <t>02.30.6662.025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</si>
  <si>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κτιριών Δ.Ε. Δοβρά</t>
  </si>
  <si>
    <t>02.30.6662.026</t>
  </si>
  <si>
    <t>Προμήθεια υλικών Κεντρικών θερμάνσεων-Κλιματισμού-Εγκαταστάσεων ασθενών ρευμάτων-Πυρόσβεσης-Ύδρευσης-Αποχέτευσης για τη συντήρηση σχολικών και δημοτικών κτιρίων Δ.Ε.Βεργίνας, Μακεδονίδος</t>
  </si>
  <si>
    <t>02.30.6662.027</t>
  </si>
  <si>
    <t>Προμήθεια υλικών οδοστρωσίας</t>
  </si>
  <si>
    <t>02.30.6671.001</t>
  </si>
  <si>
    <t>02.30.7131.004</t>
  </si>
  <si>
    <t>Προμήθεια εργαλείων και μηχανημάτων για τις ανάγκες της Τεχνικής Υπηρεσίας</t>
  </si>
  <si>
    <t>02.30.7135.001</t>
  </si>
  <si>
    <t>Προμήθεια και τοποθετηση πινακίδων τροχαίας - ΚΟΚ και πληροφοριακών πινακίδων</t>
  </si>
  <si>
    <t>02.30.7135.011</t>
  </si>
  <si>
    <t xml:space="preserve">Προμήθεια υλικών  πυρόσβεσης </t>
  </si>
  <si>
    <t>02.30.7135.017</t>
  </si>
  <si>
    <t xml:space="preserve">Ηλεκτροφωτισμός γηπέδου Φυτείας </t>
  </si>
  <si>
    <t>02.30.7135.019</t>
  </si>
  <si>
    <t xml:space="preserve">Προμήθεια και εγκατάσταση κλιματιστικών μονάδων </t>
  </si>
  <si>
    <t>02.30.7321.001</t>
  </si>
  <si>
    <t>Αποκατάσταση ακινήτου από δωρεά Κορνηλίας χήρας Ευθ. Καραναστάση</t>
  </si>
  <si>
    <t>02.30.7321.005</t>
  </si>
  <si>
    <t>Κατασκευή αθλητικού δαπέδου 1ου Λυκείου Δήμου Βέροιας</t>
  </si>
  <si>
    <t>02.30.7321.006</t>
  </si>
  <si>
    <t>Αντικατάσταση στέγης σε κτίριο του Μουσικού Σχολείου  Βέροιας και διαμόρφωση εσωτερικών χώρων</t>
  </si>
  <si>
    <t>02.30.7321.007</t>
  </si>
  <si>
    <t xml:space="preserve">Κατασκευή εξόδου κινδύνου και ολοκλήρωση πυροπροστασίας 1ου Δημ.Σχολείου Βέροιας </t>
  </si>
  <si>
    <t>02.30.7321.012</t>
  </si>
  <si>
    <t>02.30.7321.014</t>
  </si>
  <si>
    <t>02.30.7321.015</t>
  </si>
  <si>
    <t>Εξωτερικοί χρωματισμοί 10ου Δημοτικού σχολείου Βέροιας</t>
  </si>
  <si>
    <t>02.30.7321.016</t>
  </si>
  <si>
    <t xml:space="preserve">Κατασκευή υπόστεγου 2ου ΓΕΛ </t>
  </si>
  <si>
    <t>02.30.7321.025</t>
  </si>
  <si>
    <t>Εγκατάσταση υδραυλικού ανελκυστήρα σε κτίριο με συνιδιοκτησία του Δήμου Βέροιας επί της οδού Βούλας Χατζίκου 10</t>
  </si>
  <si>
    <t>02.30.7322.001</t>
  </si>
  <si>
    <t>Ανάπλαση Πλατείας Πλατάνων</t>
  </si>
  <si>
    <t>02.30.7322.002</t>
  </si>
  <si>
    <t xml:space="preserve">Κατασκευή πύργου Πλατείας Ωρολογίου </t>
  </si>
  <si>
    <t>02.30.7323.005</t>
  </si>
  <si>
    <t>Οδοφωτισμός οδού Ρωμανίας</t>
  </si>
  <si>
    <t>02.30.7323.007</t>
  </si>
  <si>
    <t>Ενδοδημοτική οδοποιία Δημοτικής Ενότητας Βέροιας</t>
  </si>
  <si>
    <t>02.30.7323.008</t>
  </si>
  <si>
    <t>Ενδοδημοτική οδοποιία λοιπών Δ.Ε. Δήμου Βέροιας</t>
  </si>
  <si>
    <t>02.30.7323.009</t>
  </si>
  <si>
    <t>Διάνοιξη οδών στην περιοχή "Γιοτζαλίκια"</t>
  </si>
  <si>
    <t>02.30.7323.010</t>
  </si>
  <si>
    <t xml:space="preserve">Διάνοιξη  οδών Δ. Ε.  Απ.Παύλου (περιοχή επέκτασης Μακροχωρίου) </t>
  </si>
  <si>
    <t>02.30.7323.011</t>
  </si>
  <si>
    <t>Κατασκευή κυκλικών κόμβων</t>
  </si>
  <si>
    <t>02.30.7323.012</t>
  </si>
  <si>
    <t>Διαπλάτυνση οδού Πιερίων από οδό Μανδηλαρά έως οδό Απόλλωνος</t>
  </si>
  <si>
    <t>02.30.7323.013</t>
  </si>
  <si>
    <t xml:space="preserve">Διάνοιξη οδών Δ.Ε. Απ.Παύλου (περιοχή επέκτασης Μακροχωρίου) </t>
  </si>
  <si>
    <t>02.30.7323.014</t>
  </si>
  <si>
    <t>Αγροτική Οδοποιία στο αγρόκτημα Τριλόφου Δήμου Βέροιας</t>
  </si>
  <si>
    <t>02.30.7323.020</t>
  </si>
  <si>
    <t>Ενδοδημοτική οδοποιία λοιπών Δ.Ε. Δήμου Βέροιας (2020)</t>
  </si>
  <si>
    <t>02.30.7323.022</t>
  </si>
  <si>
    <t>Ενδοδημοτική οδοποιία Δημοτικής Ενότητας Βέροιας (2020)</t>
  </si>
  <si>
    <t>02.30.7323.026</t>
  </si>
  <si>
    <t xml:space="preserve">Ολοκλήρωση κατασκευής γέφυρας Αφών Κούσιου </t>
  </si>
  <si>
    <t>02.30.7323.028</t>
  </si>
  <si>
    <t>Παροχή υπηρεσίας Τεχνικού συμβούλου για το έργο ""Ολοκλήρωση κατασκευής γέφυρας Αφών Κούσιου"</t>
  </si>
  <si>
    <t>02.30.7323.031</t>
  </si>
  <si>
    <t>Διάνοιξη-Διαμόρφωση Κοινοτικού δρόμου στο Ο.Τ.1 στην κοινότητα Καστανιάς</t>
  </si>
  <si>
    <t>02.30.7323.032</t>
  </si>
  <si>
    <t>Ανακατασκευή τοιχίων επί των οδών Επικούρου και Λάρνακας</t>
  </si>
  <si>
    <t>02.30.7324.002</t>
  </si>
  <si>
    <t>Διαμόρφωση πεζοδρομίου στον κεντρικό δρόμο Σφηκιάς</t>
  </si>
  <si>
    <t>02.30.7324.003</t>
  </si>
  <si>
    <t>Ανακατασκευή πεζόδρομου οδού Αριστοτέλους στην Τ.Κ. Βεργίνας</t>
  </si>
  <si>
    <t>02.30.7324.004</t>
  </si>
  <si>
    <t xml:space="preserve">Κατασκευή πεζοδρομίου Διαβατού στα Ο.Τ. 15 &amp; 24 </t>
  </si>
  <si>
    <t>02.30.7326.004</t>
  </si>
  <si>
    <t>Κατασκευή νέας περίφραξης του έργου κλειστού κολυμβητηρίου Βέροιας</t>
  </si>
  <si>
    <t>02.30.7326.007</t>
  </si>
  <si>
    <t>Διαμόρφωση αυλής κοινοτικού καταστήματος Πατρίδας</t>
  </si>
  <si>
    <t>02.30.7326.008</t>
  </si>
  <si>
    <t xml:space="preserve">Αναβάθμιση και εκσυγχρονισμός αρδευτικών δικτύων και αντλιοστασίων </t>
  </si>
  <si>
    <t>02.30.7326.009</t>
  </si>
  <si>
    <t>Ανάπλαση πλατείας Μακροχωρίου</t>
  </si>
  <si>
    <t>02.30.7326.010</t>
  </si>
  <si>
    <t>Ηλεκτροφωτισμός γηπέδου Τριποτάμου</t>
  </si>
  <si>
    <t>02.30.7331.004</t>
  </si>
  <si>
    <t>Συντήρηση κεντρικών θερμάνσεων σχολικών κτιρίων Δ.Ε.Βέροιας (2019)</t>
  </si>
  <si>
    <t>02.30.7331.005</t>
  </si>
  <si>
    <t>Συντήρηση κεντρικών θερμάνσεων σχολικών κτιρίων Δ.Ε. Απ. Παύλου, Βεργίνας, Δοβρά και Μακεδονίδας (2019)</t>
  </si>
  <si>
    <t>02.30.7331.012</t>
  </si>
  <si>
    <t>Συντήρηση κεντρικών θερμάνσεων δημοτικών κτιρίων Δ.Ε.Βέροιας (2019)</t>
  </si>
  <si>
    <t>02.30.7331.013</t>
  </si>
  <si>
    <t xml:space="preserve">Συντήρηση κεντρικών θερμάνσεων δημοτικών κτιρίων Δ.Ε. Απ. Παύλου, Βεργίνας Δοβρά και Μακεδονίδας (2019) </t>
  </si>
  <si>
    <t>02.30.7331.025</t>
  </si>
  <si>
    <t xml:space="preserve">Επισκευή και συντήρηση στέγης, ψευδοροφών και χρωματισμών Δημοτ.Σχολείου Αγίας Βαρβάρας ΔΕ Βέροιας και συντήρηση αμφιθεάτρου 16ου Δημοτ. Σχολείου Βέροιας </t>
  </si>
  <si>
    <t>02.30.7332.001</t>
  </si>
  <si>
    <t>02.30.7333.004</t>
  </si>
  <si>
    <t>Συντήρηση οδών και κοινωφελών χώρων  Δ.Ε. Βέροιας (2019)</t>
  </si>
  <si>
    <t>02.30.7333.007</t>
  </si>
  <si>
    <t>Συντήρηση  αγροτικών δρόμων (2019)</t>
  </si>
  <si>
    <t>02.30.7333.008</t>
  </si>
  <si>
    <t xml:space="preserve"> Συντήρηση  αγροτικών δρόμων </t>
  </si>
  <si>
    <t>02.30.7333.009</t>
  </si>
  <si>
    <t>Συντήρηση οδών και κοινωφελών χώρων Δ.Ε. Απ. Παύλου. Δ.Ε. Βεργίνας, Δ.Ε. Δοβρά και Δ.Ε. Μακεδονίδος</t>
  </si>
  <si>
    <t>02.30.7333.011</t>
  </si>
  <si>
    <t>Αντιμετώπιση εκτάκτων αναγκών και επικίνδυνων καταστάσεων</t>
  </si>
  <si>
    <t>02.30.7333.012</t>
  </si>
  <si>
    <t>Αντιμετώπιση εκτάκτων  και επικίνδυνων φθορών οδών, πεζοδρομίων και κοινοχρήστων χώρων και Δημοτικών Κοινοτήτων</t>
  </si>
  <si>
    <t>02.30.7333.014</t>
  </si>
  <si>
    <t xml:space="preserve">Συντήρηση και τοποθέτηση στηθαίων ασφαλείας και κιγκλιδωμάτων οδών πόλης και Δ.Ε. </t>
  </si>
  <si>
    <t>02.30.7333.015</t>
  </si>
  <si>
    <t xml:space="preserve"> Συντήρηση οδών Δ.Ε. Απ.Παύλου, Βεργίνας, Δοβρά και Μακεδονίδος (2019)</t>
  </si>
  <si>
    <t>02.30.7333.018</t>
  </si>
  <si>
    <t>Συντήρηση οδών και κοινοφελών χώρων Δ.Ε. Βέροιας</t>
  </si>
  <si>
    <t>02.30.7333.019</t>
  </si>
  <si>
    <t>Διαγράμμιση οδών και διαβάσεων (2020)</t>
  </si>
  <si>
    <t>02.30.7334.001</t>
  </si>
  <si>
    <t>Συντήρηση κοινοχρήστων και κοινοφελών χώρων Δ.Ε. Βέροιας  (2019)</t>
  </si>
  <si>
    <t>02.30.7334.002</t>
  </si>
  <si>
    <t>Συντήρηση  κοινοχρήστων χώρων Δ.Ε. Απ.Παύλου (2020)</t>
  </si>
  <si>
    <t>02.30.7334.003</t>
  </si>
  <si>
    <t>Συντήρηση κοινοχρήστων χώρων Δημοτικής Ενότητας Απ. Παύλου (2019)</t>
  </si>
  <si>
    <t>02.30.7334.004</t>
  </si>
  <si>
    <t>Συντήρηση κοινοχρήστων και κοινοφελών χώρων Δ.Ε. Βέροιας  (2020)</t>
  </si>
  <si>
    <t>02.30.7334.005</t>
  </si>
  <si>
    <t xml:space="preserve">Συντήρηση κοινοχρήστων χώρων Δημοτικής Ενότητας Δοβρά </t>
  </si>
  <si>
    <t>02.30.7334.006</t>
  </si>
  <si>
    <t>Συντήρηση έργου Ανάπλασης</t>
  </si>
  <si>
    <t>02.30.7334.011</t>
  </si>
  <si>
    <t xml:space="preserve">Συντήρηση κοινοχρήστων χώρων Δημοτικής Ενότητας Απ. Παύλου </t>
  </si>
  <si>
    <t>02.30.7334.012</t>
  </si>
  <si>
    <t>02.30.7334.013</t>
  </si>
  <si>
    <t xml:space="preserve">Συντήρηση κοινοχρήστων και κοινωφελών χώρων Δ.Ε. Βέροιας </t>
  </si>
  <si>
    <t>02.30.7336.005</t>
  </si>
  <si>
    <t>Εργασίες συντήρησης χώρου Τεχνών &amp; Θεάτρου Άλσους</t>
  </si>
  <si>
    <t>02.30.7411.001</t>
  </si>
  <si>
    <t xml:space="preserve">Μελέτη βελτίωσης αστικής κινητικότητας σε περιοχές σχολικών συγκροτημάτων </t>
  </si>
  <si>
    <t>02.30.7411.002</t>
  </si>
  <si>
    <t>Στατική μελέτη ελέγχου φέρουσας ικανότητας 8ου 12/θέσιου Δημοτικού σχολείου</t>
  </si>
  <si>
    <t>02.30.7411.003</t>
  </si>
  <si>
    <t xml:space="preserve">'Εκδοση πιστοποιητικών πυρασφάλειας σχολικών κτιρίων Δήμου Βέροιας </t>
  </si>
  <si>
    <t>02.30.7411.007</t>
  </si>
  <si>
    <t>Μελέτη επανάχρησης κτιρίων δωρεάς Χατζίκου</t>
  </si>
  <si>
    <t>02.30.7411.026</t>
  </si>
  <si>
    <t>02.30.7411.028</t>
  </si>
  <si>
    <t>Σύνταξη μελέτης περιβαλλοντικών επιπτώσεων του έργου "Οργανωμένος χώρος διάθεσης αδρανών μη επικίνδυνων αποβλήτων στη θέση "Λιμάκια" Τ.Κ. Σφηκιάς, Δ.Ε. Μακεδονίδος, Δήμου Βέροιας, ΠΕ Ημαθίας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</si>
  <si>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</si>
  <si>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</si>
  <si>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02.30.7411.046</t>
  </si>
  <si>
    <t>Εκπόνηση μελέτης στερέωσης και διαμόρφωσης του περιβάλλοντος χώρου του αρχαίου τείχους στην περιοχή της υπό κατασκευή Γέφυρας Κούσιου</t>
  </si>
  <si>
    <t>02.30.7411.047</t>
  </si>
  <si>
    <t>Μελέτη βιοκλιματικού-πολιτιστικού δικτύου διαδρομών στην Παλιά Πόλη της Βέροιας</t>
  </si>
  <si>
    <t>02.30.7411.048</t>
  </si>
  <si>
    <t>Εκπόνηση ελέγχου, επανελέγχου και πιστοποίησης των ηλεκτρικών εγκαταστάσεων κατά το πρότυπο ELOT HD 384 των κτιρίων του Δ.Βέροιας</t>
  </si>
  <si>
    <t>02.30.7412.001</t>
  </si>
  <si>
    <t>Μελέτη τμήματος οδού Συκιάς Παλατιτσίων</t>
  </si>
  <si>
    <t>02.30.7412.005</t>
  </si>
  <si>
    <t>Μελέτη επίλυσης φαινομένων αστάθειας και ολίσθησης του ταμιευτήρα Xαράδρας</t>
  </si>
  <si>
    <t>02.30.7412.007</t>
  </si>
  <si>
    <t xml:space="preserve">Μελέτες υδρογεωτεχνικής και γεωλογικής καταλληλότητας για τα νέα νεκροταφεία </t>
  </si>
  <si>
    <t>02.30.7412.008</t>
  </si>
  <si>
    <t>Μελέτη για την αντιμετώπιση κατολισθήσεων οδών Δήμου Βέροιας</t>
  </si>
  <si>
    <t>02.35.6117.001</t>
  </si>
  <si>
    <t>Επιθεώρηση και πιστοποίηση παιδικών χαρών Δήμου Βέροιας</t>
  </si>
  <si>
    <t>02.35.6233.001</t>
  </si>
  <si>
    <t>Μίσθωση γερανοφόρου οχήματος για κοπή επικίνδυνων δένδρων σε κοινόχρηστους χώρους της Δ.Ε. Απ. Παύλου</t>
  </si>
  <si>
    <t>02.35.6233.002</t>
  </si>
  <si>
    <t>Μίσθωση γερανοφόρου οχήματος για κοπή επικίνδυνων δένδρων σε κοινόχρηστους χώρους της Δ.Ε. Δοβρά</t>
  </si>
  <si>
    <t>02.35.6262.002</t>
  </si>
  <si>
    <t>Αντιμετώπιση εκτάκτων και επικίνδυνων φθορών αρμοδιότητας Διεύθυνσης Π.Κ.Π.Π</t>
  </si>
  <si>
    <t>02.35.6262.003</t>
  </si>
  <si>
    <t>Αντιμετώπιση εκτάκτων και επικίνδυνων φθορών παιδικών χαρών Τοπικών και Δημοτικών Κοινοτήτων</t>
  </si>
  <si>
    <t>02.35.6262.004</t>
  </si>
  <si>
    <t>02.35.6264.001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</si>
  <si>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</si>
  <si>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</si>
  <si>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</si>
  <si>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</si>
  <si>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</si>
  <si>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Παυλου.</t>
  </si>
  <si>
    <t>02.35.6279.004</t>
  </si>
  <si>
    <t xml:space="preserve">Κοπή αγριόχορτων Δημοτικής  Ενότητας Βεργίνας </t>
  </si>
  <si>
    <t>02.35.6279.005</t>
  </si>
  <si>
    <t xml:space="preserve">Κοπή αγριόχορτων Δημοτικής Ενότητας Μακεδονίδος 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</si>
  <si>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</si>
  <si>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</si>
  <si>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</si>
  <si>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</si>
  <si>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02.35.6662.001</t>
  </si>
  <si>
    <t>Προμήθεια υλικών και εξαρτημάτων άρδευσης πάρκων και παιδικών χαρών Δ.Ε Βέροιας</t>
  </si>
  <si>
    <t>02.35.6662.002</t>
  </si>
  <si>
    <t>Προμήθεια υλικού για την συντήρηση του εξοπλισμού των πάρκων και παιδικών χαρών</t>
  </si>
  <si>
    <t>02.35.6662.003</t>
  </si>
  <si>
    <t xml:space="preserve">Προμήθεια υλικών και εξαρτημάτων άρδευσης πάρκων και παιδικών χαρών λοιπών δημοτικών ενοτήτων </t>
  </si>
  <si>
    <t>02.35.6662.004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</si>
  <si>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 Βέροιας</t>
  </si>
  <si>
    <t>02.35.6662.005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</si>
  <si>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Δ.Ε.Απ.Παύλου.</t>
  </si>
  <si>
    <t>02.35.6662.006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</si>
  <si>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 Δοβρά.</t>
  </si>
  <si>
    <t>02.35.6662.007</t>
  </si>
  <si>
    <t>Προμήθεια χρωμάτων- σιδηρικών- ξυλουργικών- οικοδομικών για τις συντηρήσεις χώρων αρμοδιότητας Δ/νσης Περιβάλλοντος- Καθαριότητας- Πολ. Προστασίας στη Δ.Ε.Βεργίνας</t>
  </si>
  <si>
    <t>02.35.6662.008</t>
  </si>
  <si>
    <t>Προμήθεια χρωμάτων-σιδηρικών-ξυλουργικών-οικοδομικών  για τις συντηρήσεις χώρων αρμοδιότητας Δ/νσης Περιβάλλοντος- Καθαριότητας- Πολ. Προστασίας στη Δ.Ε Μακεδονίδος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</si>
  <si>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</si>
  <si>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</si>
  <si>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</si>
  <si>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</si>
  <si>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02.35.6693.001</t>
  </si>
  <si>
    <t>Προμήθεια φυτοπαθολογικού υλικού</t>
  </si>
  <si>
    <t>02.35.7131.001</t>
  </si>
  <si>
    <t>Προμήθεια εργαλείων και μηχανημάτων για την υπηρεσία πρασίνου</t>
  </si>
  <si>
    <t>02.35.7131.003</t>
  </si>
  <si>
    <t>Προμήθεια και τοποθέτηση εξοπλισμού παιδικών χαρών Δ.Ε. Βέροιας</t>
  </si>
  <si>
    <t>02.35.7131.004</t>
  </si>
  <si>
    <t>Προμήθεια και τοποθέτηση εξοπλισμού παιδικών χαρών Δ.Ε. Δοβρά</t>
  </si>
  <si>
    <t>02.35.7131.005</t>
  </si>
  <si>
    <t xml:space="preserve">Προμήθεια και τοποθέτηση εξοπλισμού παιδικών χαρών Δ.Ε. Μακεδονίδος </t>
  </si>
  <si>
    <t>02.35.7131.006</t>
  </si>
  <si>
    <t xml:space="preserve">Προμήθεια και τοποθέτηση εξοπλισμού παιδικών χαρών Δ.Ε. Βεργίνας </t>
  </si>
  <si>
    <t>02.35.7131.007</t>
  </si>
  <si>
    <t>Προμήθεια και τοποθέτηση εξοπλισμού παιδικών χαρών Δ.Ε. Απ. Παύλου</t>
  </si>
  <si>
    <t>02.35.7322.003</t>
  </si>
  <si>
    <t>Ανακατασκευή παιδικών χαρών Δ.Ε. Δοβρά για πιστοποίηση (2016)</t>
  </si>
  <si>
    <t>02.35.7322.004</t>
  </si>
  <si>
    <t>Ανακατασκευή παιδικών χαρών Δ.Ε. Απ.Παύλου για πιστοποίηση (2016)</t>
  </si>
  <si>
    <t>02.35.7322.005</t>
  </si>
  <si>
    <t>Ανακατασκευή παιδικών χαρών Δ.Ε. Μακεδονίδος για πιστοποίηση (2016)</t>
  </si>
  <si>
    <t>02.40.7112.001</t>
  </si>
  <si>
    <t>Απευθείας αγορά οικοπέδου για δημοτικό σχολείο στο Ο.Τ. 91 της πόλης "Βέροια"</t>
  </si>
  <si>
    <t>02.40.7112.004</t>
  </si>
  <si>
    <t>Απευθείας αγορά οικοπέδου στο Ο.Τ. 321 της Βέροιας χαρακτηρισμένο ως χώρος σχολείου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</si>
  <si>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</si>
  <si>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</si>
  <si>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</si>
  <si>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</si>
  <si>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</si>
  <si>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</si>
  <si>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</si>
  <si>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</si>
  <si>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</si>
  <si>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 xml:space="preserve"> Πράξη εφαρμογής στην Δ.Ε Απ. Παύλου</t>
  </si>
  <si>
    <t>02.40.7413.007</t>
  </si>
  <si>
    <t>Κτηματογράφηση, Πολεοδόμηση, Μελέτη Γεωλογικής Καταλληλότητας και Πράξη Εφαρμογής στις πολεοδομικές ενότητες ΠΕ1β του οικισμού Βεργίνας και στην ΠΕ2β του οικισμού Παλατιτσίων</t>
  </si>
  <si>
    <t>02.40.7421.001</t>
  </si>
  <si>
    <t>Αποζημιώσεις λόγω ρυμοτομίας</t>
  </si>
  <si>
    <t>02.40.7421.003</t>
  </si>
  <si>
    <t>Αποζημίωση απαλλοτρίωσης για την κατασκευή του 4ου νηπιαγωγείου Βέροιας</t>
  </si>
  <si>
    <t>02.40.7421.004</t>
  </si>
  <si>
    <t xml:space="preserve"> 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</si>
  <si>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</si>
  <si>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</si>
  <si>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02.40.7425.001</t>
  </si>
  <si>
    <t xml:space="preserve">Δαπάνες για κατεδαφίσεις αυθαιρέτων και επικίνδυνων &amp; ρυμοτομούμενων κτισμάτων </t>
  </si>
  <si>
    <t>02.40.7425.002</t>
  </si>
  <si>
    <t>Δαπάνες για εκτέλεση βασικών κοινόχρηστων πολεοδομικών  Έργων</t>
  </si>
  <si>
    <t>02.45.6262.001</t>
  </si>
  <si>
    <t>Συντήρηση νεκροταφείων Δ.Ε. Βέροιας</t>
  </si>
  <si>
    <t>02.45.6262.002</t>
  </si>
  <si>
    <t>Συντήρηση νεκροταφείων Δημοτικών Ενοτήτων</t>
  </si>
  <si>
    <t>02.45.6277.001</t>
  </si>
  <si>
    <t>Υπηρεσίες ταφής εκταφής κλπ στα Δημοτικά Κοιμητήρια Βέροιας</t>
  </si>
  <si>
    <t>02.45.6693.001</t>
  </si>
  <si>
    <t>Προμήθεια βιοενζύμου για την εύρυθμη λειτουργία του κοιμητηρίου Βέροιαs</t>
  </si>
  <si>
    <t>02.60.7341.002</t>
  </si>
  <si>
    <t xml:space="preserve"> Λειτουργία του Κέντρου Συμβουλευτικής Υποστήριξης γυναικών θυμάτων βίας στο Δήμο Βέροιας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</si>
  <si>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</si>
  <si>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</si>
  <si>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</si>
  <si>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</si>
  <si>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02.60.7341.005</t>
  </si>
  <si>
    <t>Υποστήριξη του Δήμου Βέροιας ως ενδιάμεσου φορέα ΣΒΑΑ Βέροιας</t>
  </si>
  <si>
    <t>02.60.7341.006</t>
  </si>
  <si>
    <t>Καινοτόμες ψηφιακές υπηρεσίες τουριστικής προβολής της πόλης της Βέροιας» στο Επιχειρησιακό Πρόγραμμα Κεντρική Μακεδονία 2014-2020 ΕΣΠΑ</t>
  </si>
  <si>
    <t>02.61.6662.001</t>
  </si>
  <si>
    <t>Ανακατασκευή του δαπέδου γηπέδου αντισφαίρησης Ράχης (προμήθεια)</t>
  </si>
  <si>
    <t>02.64.7132.001</t>
  </si>
  <si>
    <t xml:space="preserve">Προμήθεια απορριμματοφόρων οχημάτων </t>
  </si>
  <si>
    <t>02.64.7135.001</t>
  </si>
  <si>
    <t>Προμήθεια οχημάτων και μηχανημάτων έργου του Δ.Βέροιας (Πρόγραμμα ΦΙΛΟΔΗΜΟΣ ΙΙ)</t>
  </si>
  <si>
    <t>02.64.7135.002</t>
  </si>
  <si>
    <t>Προμήθεια-τοποθέτηση εξοπλισμού για την αναβάθμιση παιδικών χαρών του Δήμου Βέροιας (ΦΙΛΟΔΗΜΟΣ ΙΙ)</t>
  </si>
  <si>
    <t>02.64.7135.004</t>
  </si>
  <si>
    <t>Αναβάθμιση εξοπλισμού  παιδικών χαρών Δήμου Βέροιας (ΠΡΑΣΙΝΟ ΤΑΜΕΙΟ-ΔΡΑΣΕΙΣ ΠΕΡΙΒΑΛ.ΙΣΟΖΥΓΙΟΥ)</t>
  </si>
  <si>
    <t>02.64.7135.005</t>
  </si>
  <si>
    <t>02.64.7323.002</t>
  </si>
  <si>
    <t>Αντιστηρίξεις οδών</t>
  </si>
  <si>
    <t>02.64.7323.003</t>
  </si>
  <si>
    <t>Αποκαταστάσεις οδοποιίας εντός των οικισμών Δ.Ε. Μακεδονίδος</t>
  </si>
  <si>
    <t>02.64.7323.004</t>
  </si>
  <si>
    <t>Αγροτική Οδοποιία αγροκτημάτων Μακροχωρίου και Νέας Νικομήδειας Δήμου Βέροιας</t>
  </si>
  <si>
    <t>02.64.7323.005</t>
  </si>
  <si>
    <t>02.64.7326.001</t>
  </si>
  <si>
    <t xml:space="preserve"> Κατασκευή αρδευτικών υποδομών οικισμού Χαράδρας</t>
  </si>
  <si>
    <t>02.64.7326.002</t>
  </si>
  <si>
    <t xml:space="preserve"> Ανάδειξη Οικισμού Σελίου</t>
  </si>
  <si>
    <t>02.64.7326.003</t>
  </si>
  <si>
    <t>Κατασκευή Βρεφονηπιακού Σταθμού στην Κυψέλη</t>
  </si>
  <si>
    <t>02.64.7326.005</t>
  </si>
  <si>
    <t>02.64.7326.006</t>
  </si>
  <si>
    <t>Κατασκευή μεταλλικών κερκίδων στο γήπεδο Αγίου Γεωργίου</t>
  </si>
  <si>
    <t>02.64.7331.001</t>
  </si>
  <si>
    <t>Επισκευή και συντήρηση στέγης, ψευδοροφών και χρωματισμών Δημ. Σχολείου Αγίας Βαρβάρας ΔΕ Βέροιας και συντήρηση αμφιθεάτρου 16ου Δημ. Σχολείου Βέροιας (ΦΙΛΟΔΗΜΟΣ ΙΙ)</t>
  </si>
  <si>
    <t>02.64.7331.002</t>
  </si>
  <si>
    <t>Ενεργειακή  αναβάθμιση 2ου Δημοτικού Σχολείου Βέροιας</t>
  </si>
  <si>
    <t>02.64.7331.003</t>
  </si>
  <si>
    <t>Ενεργειακή Αναβάθμιση 6ου και 13ου  Δημοτικού Σχολείου Βεροίας</t>
  </si>
  <si>
    <t>02.64.7331.004</t>
  </si>
  <si>
    <t>Ενεργειακή Αναβάθμιση 16ου Δημοτικού Σχολείου Βέροιας</t>
  </si>
  <si>
    <t>02.64.7331.005</t>
  </si>
  <si>
    <t>Παρεμβάσεις στον παιδικό σταθμό Αγ.Γεωργίου (ΦΙΛΟΔΗΜΟΣ ΙΙ)</t>
  </si>
  <si>
    <t>02.64.7331.006</t>
  </si>
  <si>
    <t>02.64.7333.001</t>
  </si>
  <si>
    <t>Αποκατάσταση βλαβών σε τεχνικά της Δ.Ε. Βέροιας</t>
  </si>
  <si>
    <t>02.64.7333.002</t>
  </si>
  <si>
    <t>Αποκατάσταση βλαβών σε τεχνικά της Δ.Ε. Βεργίνας</t>
  </si>
  <si>
    <t>02.64.7333.004</t>
  </si>
  <si>
    <t>Αποκατάσταση βλαβών σε τεχνικά της Δ.Ε. Μακεδονίδος</t>
  </si>
  <si>
    <t>02.64.7333.006</t>
  </si>
  <si>
    <t>02.64.7341.001</t>
  </si>
  <si>
    <t>Λειτουργία του Κέντρου Κοινότητας Δήμου Βέροιας</t>
  </si>
  <si>
    <t>02.64.7341.005</t>
  </si>
  <si>
    <t xml:space="preserve">Αγροτική οδοποιία στο αγρόκτημα Αγίου Γεωργίου του Δήμου Βέροιας </t>
  </si>
  <si>
    <t>02.64.7341.006</t>
  </si>
  <si>
    <t xml:space="preserve">Αγροτική οδοποιία στο αγρόκτημα Μαυροδενδρίου Μακροχωρίου του Δήμου Βέροιας </t>
  </si>
  <si>
    <t>02.64.7421.001</t>
  </si>
  <si>
    <t>Απαλλοτριώσεις στο Ο.Τ. 487α για την απόκτηση και διαμόρφωση ελεύθερων χώρων στην πόλη της Βέροιας</t>
  </si>
  <si>
    <t>Πηγή χρηματοδότησης</t>
  </si>
  <si>
    <t>ΙΔΙΑ ΕΣΟΔΑ</t>
  </si>
  <si>
    <t>ΣΑΤΑ ΠΥΡ</t>
  </si>
  <si>
    <t>ΣΑΤΑ ΧΥ</t>
  </si>
  <si>
    <t>ΣΑΤΑ</t>
  </si>
  <si>
    <t>ΙΔΙΑ ΕΣΟΔ ΑΠΕ</t>
  </si>
  <si>
    <t>ΣΑΤΑ ΣΧ ΧΥ</t>
  </si>
  <si>
    <t xml:space="preserve">Αντιπλυμμηρική μελέτη Τριποτάμου </t>
  </si>
  <si>
    <t>ΔΕΗ</t>
  </si>
  <si>
    <t>ΔΩΡΕΑ ΚΑΡΑΝΑΣΤΑΣΗ</t>
  </si>
  <si>
    <t>ΕΣΠΑ</t>
  </si>
  <si>
    <t>ΠΡΑΣΙΝΟ ΤΑΜΕΙΟ</t>
  </si>
  <si>
    <t>ΕΣΠΑ ΒΑΑ</t>
  </si>
  <si>
    <t>ΥΠΕΣ- ΦΙΛΟΔΗΜΟΣ ΙΙ</t>
  </si>
  <si>
    <t>ΓΓΑ- ΠΔΕ</t>
  </si>
  <si>
    <t>LEADER</t>
  </si>
  <si>
    <t>ΥΠΕΣ</t>
  </si>
  <si>
    <t>ΥΠΕΣ- ΦΙΛΟΔΗΜΟΣ Ι</t>
  </si>
  <si>
    <t>ΥΠ-ΑΓΡ-ΑΝΑΠΤ</t>
  </si>
  <si>
    <t>ΘΗΣΕΑΣ</t>
  </si>
  <si>
    <t>Μετατροπή αίθουσας Πολιτιστικού Κέντρου Νέας Νικομήδειας σε εκθετήριο παλαιών αγροτικών εργαλείων ,εξοπλισμού αγροτικών νοικοκυριών και πολιτιστικής κληρονομιάς περιοχής (υποέργο 2)</t>
  </si>
  <si>
    <t>Συντήρηση-επισκευή-αναβάθμιση αίθουσας πολλαπλών χρήσεων Πολιτιστικού Κέντρου Νέας Νικομήδειας για δημιουργία εκθετηρίου τοπικής πολιτιστικής κληρονομιάς (υποέργο 1)</t>
  </si>
  <si>
    <t>ΔΩΡΕΑ ΚΟΥΣΙΟΥ</t>
  </si>
  <si>
    <t xml:space="preserve">Ανακατασκευή  Πλατείας Κουμαριάς </t>
  </si>
  <si>
    <t>Συντήρηση ποτιστρών</t>
  </si>
  <si>
    <t>ΕΣΟΔΑ ΔΗΜΟΥ</t>
  </si>
  <si>
    <t>02.30.7323.021</t>
  </si>
  <si>
    <t>Διαπλάτυνση ανωνύμου οδού έναντι δημοτικού σχολείου στην κοινότητα Καστανιάς</t>
  </si>
  <si>
    <t>ΙΔΙΑ ΕΣΟΔΑ ΑΠΕ</t>
  </si>
  <si>
    <t>02.30.7326.012</t>
  </si>
  <si>
    <t>Κατασκευή τσιμενταυλάκων στην κοινότητα Διαβατού</t>
  </si>
  <si>
    <t>02.30.7321.004</t>
  </si>
  <si>
    <t>Κατασκευή εξωτερικής περίφραξης και επισκευή χώρων υγιεινής γηπέδου στην κοινότητα Διαβατού</t>
  </si>
  <si>
    <t>ΣΑΤΑ ΣΧΟΛΕΙΩΝ</t>
  </si>
  <si>
    <t>ΣΑΤ ΣΧ</t>
  </si>
  <si>
    <t>Προσαρμογή χώρου και δημιουργία γηπέδου καλαθοσφαίρισης/ χειροσφαίρισης/ πετοσφαίρισης στο Μουσικό Σχολείο Βέροιας</t>
  </si>
  <si>
    <t>Επέκταση- διαρρύθμιση Δημοτικού σχολείου Αγ. Γεωργίου</t>
  </si>
  <si>
    <t>Συντήρηση οδών Δ.Ε Απ.Παύλου, Βεργίνας, Δοβρά και Μακεδονίδος (2019)</t>
  </si>
  <si>
    <t>ΣΑΤΑ ΣΧ</t>
  </si>
  <si>
    <t>ΤΕΧΝΙΚΟ ΠΡΟΓΡΑΜΜΑ 2020</t>
  </si>
  <si>
    <t>ΕΣΟΔΑ ΔΗΜΟΥ - ΔΕΗ</t>
  </si>
  <si>
    <t>ΕΣΟΔΑ ΔΗΜΟΥ - ΔΩΡΕΑ ΚΑΡΑΝΑΣΤΑΣΗ</t>
  </si>
  <si>
    <t>ΕΣΟΔΑ ΔΗΜΟΥ - ΔΩΡΕΑ ΚΟΥΣΙΟΥ</t>
  </si>
  <si>
    <t>ΣΑΤΑ Χ.Υ.</t>
  </si>
  <si>
    <t>ΣΑΤΑ ΠΥΡΟΠΡΟΣΤΑΣΙΑΣ</t>
  </si>
  <si>
    <t>ΥΠΟΥΡΓΕΙΟ ΕΣΩΤΕΡΙΚΩΝ</t>
  </si>
  <si>
    <t>ΥΠΟΥΡΓΕΙΟ ΑΓΡΟΤΙΚΗΣ ΑΝΑΠΤΥΞΗΣ</t>
  </si>
  <si>
    <t>ΓΕΝΙΚΟ ΣΥΝΟΛΟ</t>
  </si>
  <si>
    <t>ΣΑΤΑ ΣΧΟΛΕΙΩΝ ΧΡ ΥΠ</t>
  </si>
  <si>
    <t>ΥΠ ΑΓΡ ΑΝΑΠΤ</t>
  </si>
  <si>
    <t>ΓΓΑ ΠΔΕ</t>
  </si>
  <si>
    <t>ΥΠΟΥΡΓΕΙΟ ΕΣΩΤΕΡΙΚΩΝ - ΦΙΛΟΔΗΜΟΣ Ι</t>
  </si>
  <si>
    <t>ΥΠΟΥΡΓΕΙΟ ΕΣΩΤΕΡΙΚΩΝ - ΦΙΛΟΔΗΜΟΣ ΙΙ</t>
  </si>
  <si>
    <t>ΥΠΕΣ  ΦΙΛΟΔΗΜΟΣ Ι</t>
  </si>
  <si>
    <t>ΥΠΕΣ  ΦΙΛΟΔΗΜΟΣ ΙΙ</t>
  </si>
  <si>
    <t>ΕΣΟΔΑ ΔΗΜΟΥ - ΑΠΕ</t>
  </si>
  <si>
    <t>ΓΕΝΙΚΗ ΓΡΑΜΑΤΕΙΑ ΑΘΛΗΤΙΣΜΟΥ - ΠΔΕ</t>
  </si>
  <si>
    <t>Δράση</t>
  </si>
  <si>
    <t>Διεύθυνση</t>
  </si>
  <si>
    <t>Ενότητα</t>
  </si>
  <si>
    <t>ΠΡΟΜΗΘΕΙΑ</t>
  </si>
  <si>
    <t>Β</t>
  </si>
  <si>
    <t>ΔΗΜΟΣ ΒΕΡΟΙΑΣ</t>
  </si>
  <si>
    <t>ΣΤ</t>
  </si>
  <si>
    <t>ΝΈΟ-ΣΥΝ</t>
  </si>
  <si>
    <t>ΝΈΟ</t>
  </si>
  <si>
    <t>ΥΠΗΡΕΣΙΑ</t>
  </si>
  <si>
    <t>Α</t>
  </si>
  <si>
    <t>Γ</t>
  </si>
  <si>
    <t>ΔΕ ΒΕΡΟΙΑΣ</t>
  </si>
  <si>
    <t>ΔΕ ΑΠ ΠΑΥΛΟΥ</t>
  </si>
  <si>
    <t>ΔΕ ΔΟΒΡΑ</t>
  </si>
  <si>
    <t>ΔΕ ΒΕΡΓΙΝΑΣ</t>
  </si>
  <si>
    <t>ΔΕ ΜΑΚΕΔΟΝΙΔΟΣ</t>
  </si>
  <si>
    <t>Ε</t>
  </si>
  <si>
    <t>Ζ</t>
  </si>
  <si>
    <t>ΕΡΓΟ</t>
  </si>
  <si>
    <t>ΜΕΛΕΤΗ</t>
  </si>
  <si>
    <t>ΣΥΝΕΧ</t>
  </si>
  <si>
    <t>ΔΕ ΑΠ  ΠΑΥΛΟΥ / ΒΕΡΓΙΝΑΣ / ΔΟΒΡΑ / ΜΑΚΕΔΟΝΙΔΟΣ</t>
  </si>
  <si>
    <t>ΔΕ ΒΕΡΓΙΝΑΣ / ΜΑΚΕΔΟΝΙΔΟΣ</t>
  </si>
  <si>
    <t>Δ</t>
  </si>
  <si>
    <t>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</si>
  <si>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Λειτουργία του Κέντρου Συμβουλευτικής Υποστήριξης γυναικών θυμάτων βίας στο Δήμο Βέροιας</t>
  </si>
  <si>
    <t>Η</t>
  </si>
  <si>
    <t>ΕΛΛΗΝΙΚΗ ΔΗΜΟΚΡΑΤΙΑ</t>
  </si>
  <si>
    <t>ΝΟΜΟΣ ΗΜΑΘΙΑΣ</t>
  </si>
  <si>
    <t>Δ/ΝΣΗ ΠΡΟΓΡΑΜΜΑΤΙΣΜΟΥ- ΟΡΓΑΝΩΣΗΣ- ΠΛΗΡΟΦΟΡΙΚΗΣ</t>
  </si>
  <si>
    <t>ΤΕΧΝΙΚΟ ΠΡΟΓΡΑΜΜΑ 2020 (ΤΑΞΙΝΟΜΗΣΗ ΑΝΑ ΠΗΓΗ ΕΣΟΔΟΥ)</t>
  </si>
  <si>
    <t>ΑΘΡΟΙΣΜΑΤΑ</t>
  </si>
  <si>
    <t>ΣΥΝΟΛΟ ΤΕΧΝΙΚΟΥ ΠΡΟΓΡΑΜΜΑΤΟΣ</t>
  </si>
  <si>
    <t>ΠΟΣΑ ΣΕ €</t>
  </si>
  <si>
    <t>ΑΝΑΚΕΦΑΛΑΙΩΣΗ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</si>
</sst>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0"/>
      <name val="Arial"/>
    </font>
    <font>
      <b/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b/>
      <sz val="12"/>
      <color indexed="63"/>
      <name val="Times New Roman"/>
      <family val="1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0" fontId="4" fillId="0" borderId="0" xfId="0" applyFont="1" applyFill="1" applyAlignment="1">
      <alignment horizontal="center" wrapText="1"/>
    </xf>
    <xf numFmtId="4" fontId="6" fillId="0" borderId="3" xfId="0" applyNumberFormat="1" applyFont="1" applyFill="1" applyBorder="1" applyAlignment="1">
      <alignment horizontal="right" vertical="center" wrapText="1" indent="2"/>
    </xf>
    <xf numFmtId="4" fontId="5" fillId="0" borderId="4" xfId="0" applyNumberFormat="1" applyFont="1" applyFill="1" applyBorder="1" applyAlignment="1">
      <alignment horizontal="right" vertical="center" wrapText="1" indent="2"/>
    </xf>
    <xf numFmtId="0" fontId="2" fillId="0" borderId="0" xfId="0" applyNumberFormat="1" applyFont="1" applyFill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 wrapText="1" indent="2"/>
    </xf>
    <xf numFmtId="4" fontId="6" fillId="5" borderId="2" xfId="0" applyNumberFormat="1" applyFont="1" applyFill="1" applyBorder="1" applyAlignment="1">
      <alignment horizontal="right" vertical="center" wrapText="1" indent="2"/>
    </xf>
    <xf numFmtId="4" fontId="6" fillId="5" borderId="3" xfId="0" applyNumberFormat="1" applyFont="1" applyFill="1" applyBorder="1" applyAlignment="1">
      <alignment horizontal="right" vertical="center" wrapText="1" indent="2"/>
    </xf>
    <xf numFmtId="4" fontId="6" fillId="6" borderId="3" xfId="0" applyNumberFormat="1" applyFont="1" applyFill="1" applyBorder="1" applyAlignment="1">
      <alignment horizontal="right" vertical="center" wrapText="1" indent="2"/>
    </xf>
    <xf numFmtId="4" fontId="6" fillId="7" borderId="3" xfId="0" applyNumberFormat="1" applyFont="1" applyFill="1" applyBorder="1" applyAlignment="1">
      <alignment horizontal="right" vertical="center" wrapText="1" indent="2"/>
    </xf>
    <xf numFmtId="0" fontId="5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6" fillId="3" borderId="7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6" fillId="7" borderId="7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 wrapText="1"/>
    </xf>
    <xf numFmtId="0" fontId="0" fillId="5" borderId="8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 wrapText="1"/>
    </xf>
    <xf numFmtId="0" fontId="0" fillId="6" borderId="8" xfId="0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4" fontId="2" fillId="0" borderId="16" xfId="0" applyNumberFormat="1" applyFont="1" applyBorder="1" applyAlignment="1"/>
    <xf numFmtId="0" fontId="2" fillId="0" borderId="16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164" fontId="2" fillId="2" borderId="21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4" fontId="2" fillId="0" borderId="11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" fontId="3" fillId="0" borderId="23" xfId="0" applyNumberFormat="1" applyFont="1" applyBorder="1" applyAlignment="1">
      <alignment vertical="center"/>
    </xf>
    <xf numFmtId="4" fontId="3" fillId="0" borderId="24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5"/>
  <sheetViews>
    <sheetView tabSelected="1" zoomScale="106" zoomScaleNormal="106" workbookViewId="0">
      <selection activeCell="B19" sqref="B19"/>
    </sheetView>
  </sheetViews>
  <sheetFormatPr defaultColWidth="17.28515625" defaultRowHeight="15" customHeight="1" x14ac:dyDescent="0.2"/>
  <cols>
    <col min="1" max="1" width="15.7109375" style="25" customWidth="1"/>
    <col min="2" max="2" width="45.7109375" style="33" customWidth="1"/>
    <col min="3" max="3" width="15.7109375" style="25" customWidth="1"/>
    <col min="4" max="4" width="20.28515625" style="34" customWidth="1"/>
    <col min="5" max="5" width="12.42578125" style="18" hidden="1" customWidth="1"/>
    <col min="6" max="6" width="10.85546875" style="18" hidden="1" customWidth="1"/>
    <col min="7" max="7" width="17.28515625" style="19" hidden="1" customWidth="1"/>
    <col min="8" max="8" width="10.140625" style="19" hidden="1" customWidth="1"/>
    <col min="9" max="9" width="8.28515625" style="25" customWidth="1"/>
    <col min="10" max="10" width="8.7109375" style="25" customWidth="1"/>
    <col min="11" max="11" width="8.85546875" style="25" customWidth="1"/>
    <col min="12" max="12" width="10.28515625" style="25" customWidth="1"/>
    <col min="13" max="13" width="8.140625" style="25" customWidth="1"/>
    <col min="14" max="14" width="11" style="25" customWidth="1"/>
    <col min="15" max="15" width="9.5703125" style="25" customWidth="1"/>
    <col min="16" max="16" width="9.85546875" style="25" customWidth="1"/>
    <col min="17" max="17" width="7.85546875" style="25" customWidth="1"/>
    <col min="18" max="18" width="9.5703125" style="25" customWidth="1"/>
    <col min="19" max="19" width="11" style="25" customWidth="1"/>
    <col min="20" max="51" width="10.7109375" style="25" customWidth="1"/>
    <col min="52" max="52" width="10.7109375" style="31" customWidth="1"/>
    <col min="53" max="16384" width="17.28515625" style="25"/>
  </cols>
  <sheetData>
    <row r="1" spans="1:52" ht="15" customHeight="1" x14ac:dyDescent="0.2">
      <c r="A1" s="49" t="s">
        <v>584</v>
      </c>
    </row>
    <row r="2" spans="1:52" ht="15" customHeight="1" x14ac:dyDescent="0.2">
      <c r="A2" s="49" t="s">
        <v>585</v>
      </c>
    </row>
    <row r="3" spans="1:52" ht="15" customHeight="1" x14ac:dyDescent="0.2">
      <c r="A3" s="49" t="s">
        <v>561</v>
      </c>
    </row>
    <row r="4" spans="1:52" ht="15" customHeight="1" x14ac:dyDescent="0.2">
      <c r="A4" s="49" t="s">
        <v>586</v>
      </c>
    </row>
    <row r="5" spans="1:52" ht="15" customHeight="1" x14ac:dyDescent="0.2">
      <c r="A5" s="49"/>
    </row>
    <row r="6" spans="1:52" ht="15" customHeight="1" x14ac:dyDescent="0.2">
      <c r="A6" s="22"/>
      <c r="B6" s="15" t="s">
        <v>538</v>
      </c>
      <c r="C6" s="23"/>
      <c r="D6" s="32"/>
      <c r="E6" s="21"/>
      <c r="F6" s="17"/>
      <c r="G6" s="17"/>
      <c r="H6" s="17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2" ht="15" customHeight="1" x14ac:dyDescent="0.2">
      <c r="A7" s="22"/>
      <c r="B7" s="26"/>
      <c r="C7" s="23"/>
      <c r="D7" s="32"/>
      <c r="E7" s="21"/>
      <c r="F7" s="17"/>
      <c r="G7" s="17"/>
      <c r="H7" s="17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2" ht="15" customHeight="1" x14ac:dyDescent="0.2">
      <c r="A8" s="27" t="s">
        <v>0</v>
      </c>
      <c r="B8" s="28" t="s">
        <v>1</v>
      </c>
      <c r="C8" s="29" t="s">
        <v>2</v>
      </c>
      <c r="D8" s="80" t="s">
        <v>499</v>
      </c>
      <c r="E8" s="79" t="s">
        <v>556</v>
      </c>
      <c r="F8" s="16" t="s">
        <v>557</v>
      </c>
      <c r="G8" s="16" t="s">
        <v>558</v>
      </c>
      <c r="H8" s="16" t="s">
        <v>563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2" s="31" customFormat="1" ht="15" customHeight="1" x14ac:dyDescent="0.2">
      <c r="A9" s="22" t="s">
        <v>4</v>
      </c>
      <c r="B9" s="26" t="s">
        <v>5</v>
      </c>
      <c r="C9" s="30">
        <v>11000</v>
      </c>
      <c r="D9" s="32" t="s">
        <v>500</v>
      </c>
      <c r="E9" s="21" t="s">
        <v>559</v>
      </c>
      <c r="F9" s="17" t="s">
        <v>560</v>
      </c>
      <c r="G9" s="17" t="s">
        <v>561</v>
      </c>
      <c r="H9" s="17" t="s">
        <v>564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31" customFormat="1" ht="15" customHeight="1" x14ac:dyDescent="0.2">
      <c r="A10" s="22" t="s">
        <v>6</v>
      </c>
      <c r="B10" s="26" t="s">
        <v>7</v>
      </c>
      <c r="C10" s="30">
        <v>3000</v>
      </c>
      <c r="D10" s="32" t="s">
        <v>500</v>
      </c>
      <c r="E10" s="21" t="s">
        <v>559</v>
      </c>
      <c r="F10" s="17" t="s">
        <v>562</v>
      </c>
      <c r="G10" s="17" t="s">
        <v>561</v>
      </c>
      <c r="H10" s="17" t="s">
        <v>564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2" s="31" customFormat="1" ht="25.5" x14ac:dyDescent="0.2">
      <c r="A11" s="22" t="s">
        <v>8</v>
      </c>
      <c r="B11" s="26" t="s">
        <v>9</v>
      </c>
      <c r="C11" s="30">
        <v>24500</v>
      </c>
      <c r="D11" s="32" t="s">
        <v>500</v>
      </c>
      <c r="E11" s="21" t="s">
        <v>559</v>
      </c>
      <c r="F11" s="17" t="s">
        <v>562</v>
      </c>
      <c r="G11" s="17" t="s">
        <v>561</v>
      </c>
      <c r="H11" s="17" t="s">
        <v>564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31" customFormat="1" ht="15" customHeight="1" x14ac:dyDescent="0.2">
      <c r="A12" s="22" t="s">
        <v>10</v>
      </c>
      <c r="B12" s="26" t="s">
        <v>11</v>
      </c>
      <c r="C12" s="30">
        <v>20000</v>
      </c>
      <c r="D12" s="32" t="s">
        <v>500</v>
      </c>
      <c r="E12" s="21" t="s">
        <v>559</v>
      </c>
      <c r="F12" s="17" t="s">
        <v>562</v>
      </c>
      <c r="G12" s="17" t="s">
        <v>561</v>
      </c>
      <c r="H12" s="17" t="s">
        <v>564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31" customFormat="1" ht="25.5" x14ac:dyDescent="0.2">
      <c r="A13" s="22" t="s">
        <v>12</v>
      </c>
      <c r="B13" s="26" t="s">
        <v>13</v>
      </c>
      <c r="C13" s="30">
        <v>24500</v>
      </c>
      <c r="D13" s="32" t="s">
        <v>500</v>
      </c>
      <c r="E13" s="21" t="s">
        <v>559</v>
      </c>
      <c r="F13" s="17" t="s">
        <v>562</v>
      </c>
      <c r="G13" s="17" t="s">
        <v>561</v>
      </c>
      <c r="H13" s="17" t="s">
        <v>564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</row>
    <row r="14" spans="1:52" s="31" customFormat="1" ht="25.5" x14ac:dyDescent="0.2">
      <c r="A14" s="22" t="s">
        <v>14</v>
      </c>
      <c r="B14" s="26" t="s">
        <v>15</v>
      </c>
      <c r="C14" s="30">
        <v>10000</v>
      </c>
      <c r="D14" s="32" t="s">
        <v>500</v>
      </c>
      <c r="E14" s="21" t="s">
        <v>559</v>
      </c>
      <c r="F14" s="17" t="s">
        <v>562</v>
      </c>
      <c r="G14" s="17" t="s">
        <v>561</v>
      </c>
      <c r="H14" s="17" t="s">
        <v>564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31" customFormat="1" ht="15" customHeight="1" x14ac:dyDescent="0.2">
      <c r="A15" s="22" t="s">
        <v>16</v>
      </c>
      <c r="B15" s="26" t="s">
        <v>17</v>
      </c>
      <c r="C15" s="30">
        <v>5000</v>
      </c>
      <c r="D15" s="32" t="s">
        <v>500</v>
      </c>
      <c r="E15" s="21" t="s">
        <v>565</v>
      </c>
      <c r="F15" s="17" t="s">
        <v>562</v>
      </c>
      <c r="G15" s="17" t="s">
        <v>561</v>
      </c>
      <c r="H15" s="17" t="s">
        <v>564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</row>
    <row r="16" spans="1:52" ht="38.25" x14ac:dyDescent="0.2">
      <c r="A16" s="22" t="s">
        <v>18</v>
      </c>
      <c r="B16" s="26" t="s">
        <v>19</v>
      </c>
      <c r="C16" s="23">
        <v>9000</v>
      </c>
      <c r="D16" s="32" t="s">
        <v>500</v>
      </c>
      <c r="E16" s="21"/>
      <c r="F16" s="17" t="s">
        <v>566</v>
      </c>
      <c r="G16" s="17" t="s">
        <v>561</v>
      </c>
      <c r="H16" s="17" t="s">
        <v>564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ht="38.25" x14ac:dyDescent="0.2">
      <c r="A17" s="22" t="s">
        <v>20</v>
      </c>
      <c r="B17" s="26" t="s">
        <v>21</v>
      </c>
      <c r="C17" s="23">
        <v>20000</v>
      </c>
      <c r="D17" s="32" t="s">
        <v>500</v>
      </c>
      <c r="E17" s="21"/>
      <c r="F17" s="17" t="s">
        <v>566</v>
      </c>
      <c r="G17" s="17" t="s">
        <v>561</v>
      </c>
      <c r="H17" s="17" t="s">
        <v>564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</row>
    <row r="18" spans="1:52" ht="15" customHeight="1" x14ac:dyDescent="0.2">
      <c r="A18" s="22" t="s">
        <v>24</v>
      </c>
      <c r="B18" s="26" t="s">
        <v>25</v>
      </c>
      <c r="C18" s="23">
        <v>15000</v>
      </c>
      <c r="D18" s="32" t="s">
        <v>500</v>
      </c>
      <c r="E18" s="21" t="s">
        <v>559</v>
      </c>
      <c r="F18" s="17" t="s">
        <v>567</v>
      </c>
      <c r="G18" s="17" t="s">
        <v>568</v>
      </c>
      <c r="H18" s="17" t="s">
        <v>564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ht="25.5" x14ac:dyDescent="0.2">
      <c r="A19" s="22" t="s">
        <v>26</v>
      </c>
      <c r="B19" s="26" t="s">
        <v>27</v>
      </c>
      <c r="C19" s="23">
        <v>15000</v>
      </c>
      <c r="D19" s="32" t="s">
        <v>500</v>
      </c>
      <c r="E19" s="21" t="s">
        <v>559</v>
      </c>
      <c r="F19" s="17" t="s">
        <v>567</v>
      </c>
      <c r="G19" s="17" t="s">
        <v>569</v>
      </c>
      <c r="H19" s="17" t="s">
        <v>564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ht="15" customHeight="1" x14ac:dyDescent="0.2">
      <c r="A20" s="22" t="s">
        <v>28</v>
      </c>
      <c r="B20" s="26" t="s">
        <v>29</v>
      </c>
      <c r="C20" s="23">
        <v>10000</v>
      </c>
      <c r="D20" s="32" t="s">
        <v>500</v>
      </c>
      <c r="E20" s="21" t="s">
        <v>559</v>
      </c>
      <c r="F20" s="17" t="s">
        <v>567</v>
      </c>
      <c r="G20" s="17" t="s">
        <v>571</v>
      </c>
      <c r="H20" s="17" t="s">
        <v>564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ht="15" customHeight="1" x14ac:dyDescent="0.2">
      <c r="A21" s="22" t="s">
        <v>30</v>
      </c>
      <c r="B21" s="26" t="s">
        <v>31</v>
      </c>
      <c r="C21" s="23">
        <v>10000</v>
      </c>
      <c r="D21" s="32" t="s">
        <v>500</v>
      </c>
      <c r="E21" s="21" t="s">
        <v>559</v>
      </c>
      <c r="F21" s="17" t="s">
        <v>567</v>
      </c>
      <c r="G21" s="17" t="s">
        <v>570</v>
      </c>
      <c r="H21" s="17" t="s">
        <v>564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</row>
    <row r="22" spans="1:52" ht="25.5" x14ac:dyDescent="0.2">
      <c r="A22" s="22" t="s">
        <v>32</v>
      </c>
      <c r="B22" s="26" t="s">
        <v>33</v>
      </c>
      <c r="C22" s="23">
        <v>15000</v>
      </c>
      <c r="D22" s="32" t="s">
        <v>500</v>
      </c>
      <c r="E22" s="21" t="s">
        <v>559</v>
      </c>
      <c r="F22" s="17" t="s">
        <v>567</v>
      </c>
      <c r="G22" s="17" t="s">
        <v>572</v>
      </c>
      <c r="H22" s="17" t="s">
        <v>564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ht="15" customHeight="1" x14ac:dyDescent="0.2">
      <c r="A23" s="22" t="s">
        <v>34</v>
      </c>
      <c r="B23" s="26" t="s">
        <v>35</v>
      </c>
      <c r="C23" s="23">
        <v>24800</v>
      </c>
      <c r="D23" s="32" t="s">
        <v>500</v>
      </c>
      <c r="E23" s="21" t="s">
        <v>559</v>
      </c>
      <c r="F23" s="17" t="s">
        <v>573</v>
      </c>
      <c r="G23" s="17" t="s">
        <v>568</v>
      </c>
      <c r="H23" s="17" t="s">
        <v>564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ht="15" customHeight="1" x14ac:dyDescent="0.2">
      <c r="A24" s="22" t="s">
        <v>36</v>
      </c>
      <c r="B24" s="26" t="s">
        <v>37</v>
      </c>
      <c r="C24" s="23">
        <v>15000</v>
      </c>
      <c r="D24" s="32" t="s">
        <v>500</v>
      </c>
      <c r="E24" s="21" t="s">
        <v>559</v>
      </c>
      <c r="F24" s="17" t="s">
        <v>573</v>
      </c>
      <c r="G24" s="17" t="s">
        <v>569</v>
      </c>
      <c r="H24" s="17" t="s">
        <v>564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ht="15" customHeight="1" x14ac:dyDescent="0.2">
      <c r="A25" s="22" t="s">
        <v>38</v>
      </c>
      <c r="B25" s="26" t="s">
        <v>39</v>
      </c>
      <c r="C25" s="23">
        <v>10000</v>
      </c>
      <c r="D25" s="32" t="s">
        <v>500</v>
      </c>
      <c r="E25" s="21" t="s">
        <v>559</v>
      </c>
      <c r="F25" s="17" t="s">
        <v>573</v>
      </c>
      <c r="G25" s="17" t="s">
        <v>570</v>
      </c>
      <c r="H25" s="17" t="s">
        <v>564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ht="15" customHeight="1" x14ac:dyDescent="0.2">
      <c r="A26" s="22" t="s">
        <v>40</v>
      </c>
      <c r="B26" s="26" t="s">
        <v>41</v>
      </c>
      <c r="C26" s="23">
        <v>10000</v>
      </c>
      <c r="D26" s="32" t="s">
        <v>500</v>
      </c>
      <c r="E26" s="21" t="s">
        <v>559</v>
      </c>
      <c r="F26" s="17" t="s">
        <v>573</v>
      </c>
      <c r="G26" s="17" t="s">
        <v>572</v>
      </c>
      <c r="H26" s="17" t="s">
        <v>564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ht="15" customHeight="1" x14ac:dyDescent="0.2">
      <c r="A27" s="22" t="s">
        <v>42</v>
      </c>
      <c r="B27" s="26" t="s">
        <v>43</v>
      </c>
      <c r="C27" s="23">
        <v>10000</v>
      </c>
      <c r="D27" s="32" t="s">
        <v>500</v>
      </c>
      <c r="E27" s="21" t="s">
        <v>559</v>
      </c>
      <c r="F27" s="17" t="s">
        <v>573</v>
      </c>
      <c r="G27" s="17" t="s">
        <v>571</v>
      </c>
      <c r="H27" s="17" t="s">
        <v>564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</row>
    <row r="28" spans="1:52" ht="25.5" x14ac:dyDescent="0.2">
      <c r="A28" s="22" t="s">
        <v>44</v>
      </c>
      <c r="B28" s="26" t="s">
        <v>45</v>
      </c>
      <c r="C28" s="23">
        <v>5000</v>
      </c>
      <c r="D28" s="32" t="s">
        <v>500</v>
      </c>
      <c r="E28" s="21" t="s">
        <v>559</v>
      </c>
      <c r="F28" s="17" t="s">
        <v>573</v>
      </c>
      <c r="G28" s="17" t="s">
        <v>561</v>
      </c>
      <c r="H28" s="17" t="s">
        <v>564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</row>
    <row r="29" spans="1:52" ht="25.5" x14ac:dyDescent="0.2">
      <c r="A29" s="22" t="s">
        <v>46</v>
      </c>
      <c r="B29" s="26" t="s">
        <v>47</v>
      </c>
      <c r="C29" s="23">
        <v>2000</v>
      </c>
      <c r="D29" s="32" t="s">
        <v>500</v>
      </c>
      <c r="E29" s="21" t="s">
        <v>559</v>
      </c>
      <c r="F29" s="17" t="s">
        <v>573</v>
      </c>
      <c r="G29" s="17" t="s">
        <v>561</v>
      </c>
      <c r="H29" s="17" t="s">
        <v>564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1:52" ht="25.5" x14ac:dyDescent="0.2">
      <c r="A30" s="22" t="s">
        <v>48</v>
      </c>
      <c r="B30" s="26" t="s">
        <v>49</v>
      </c>
      <c r="C30" s="23">
        <v>5000</v>
      </c>
      <c r="D30" s="32" t="s">
        <v>500</v>
      </c>
      <c r="E30" s="21" t="s">
        <v>559</v>
      </c>
      <c r="F30" s="17" t="s">
        <v>574</v>
      </c>
      <c r="G30" s="17" t="s">
        <v>561</v>
      </c>
      <c r="H30" s="17" t="s">
        <v>564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1:52" ht="25.5" x14ac:dyDescent="0.2">
      <c r="A31" s="22" t="s">
        <v>50</v>
      </c>
      <c r="B31" s="26" t="s">
        <v>51</v>
      </c>
      <c r="C31" s="23">
        <v>55000</v>
      </c>
      <c r="D31" s="32" t="s">
        <v>500</v>
      </c>
      <c r="E31" s="21" t="s">
        <v>575</v>
      </c>
      <c r="F31" s="17" t="s">
        <v>567</v>
      </c>
      <c r="G31" s="17" t="s">
        <v>561</v>
      </c>
      <c r="H31" s="17" t="s">
        <v>564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2" ht="25.5" x14ac:dyDescent="0.2">
      <c r="A32" s="22" t="s">
        <v>52</v>
      </c>
      <c r="B32" s="26" t="s">
        <v>53</v>
      </c>
      <c r="C32" s="23">
        <v>7200</v>
      </c>
      <c r="D32" s="32" t="s">
        <v>500</v>
      </c>
      <c r="E32" s="21" t="s">
        <v>575</v>
      </c>
      <c r="F32" s="17" t="s">
        <v>567</v>
      </c>
      <c r="G32" s="17" t="s">
        <v>561</v>
      </c>
      <c r="H32" s="17" t="s">
        <v>564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ht="38.25" x14ac:dyDescent="0.2">
      <c r="A33" s="22" t="s">
        <v>54</v>
      </c>
      <c r="B33" s="26" t="s">
        <v>55</v>
      </c>
      <c r="C33" s="23">
        <v>12000</v>
      </c>
      <c r="D33" s="32" t="s">
        <v>500</v>
      </c>
      <c r="E33" s="21" t="s">
        <v>575</v>
      </c>
      <c r="F33" s="17" t="s">
        <v>567</v>
      </c>
      <c r="G33" s="17" t="s">
        <v>561</v>
      </c>
      <c r="H33" s="17" t="s">
        <v>564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</row>
    <row r="34" spans="1:52" ht="15" customHeight="1" x14ac:dyDescent="0.2">
      <c r="A34" s="22" t="s">
        <v>56</v>
      </c>
      <c r="B34" s="26" t="s">
        <v>57</v>
      </c>
      <c r="C34" s="23">
        <v>20000</v>
      </c>
      <c r="D34" s="32" t="s">
        <v>501</v>
      </c>
      <c r="E34" s="21" t="s">
        <v>559</v>
      </c>
      <c r="F34" s="17" t="s">
        <v>573</v>
      </c>
      <c r="G34" s="17" t="s">
        <v>561</v>
      </c>
      <c r="H34" s="17" t="s">
        <v>564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</row>
    <row r="35" spans="1:52" ht="25.5" x14ac:dyDescent="0.2">
      <c r="A35" s="22" t="s">
        <v>58</v>
      </c>
      <c r="B35" s="26" t="s">
        <v>59</v>
      </c>
      <c r="C35" s="23">
        <v>15000</v>
      </c>
      <c r="D35" s="32" t="s">
        <v>500</v>
      </c>
      <c r="E35" s="21" t="s">
        <v>559</v>
      </c>
      <c r="F35" s="17" t="s">
        <v>567</v>
      </c>
      <c r="G35" s="17" t="s">
        <v>569</v>
      </c>
      <c r="H35" s="17" t="s">
        <v>564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</row>
    <row r="36" spans="1:52" ht="25.5" x14ac:dyDescent="0.2">
      <c r="A36" s="22" t="s">
        <v>60</v>
      </c>
      <c r="B36" s="26" t="s">
        <v>61</v>
      </c>
      <c r="C36" s="23">
        <v>9000</v>
      </c>
      <c r="D36" s="32" t="s">
        <v>500</v>
      </c>
      <c r="E36" s="21" t="s">
        <v>559</v>
      </c>
      <c r="F36" s="17" t="s">
        <v>567</v>
      </c>
      <c r="G36" s="17" t="s">
        <v>571</v>
      </c>
      <c r="H36" s="17" t="s">
        <v>564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</row>
    <row r="37" spans="1:52" ht="25.5" x14ac:dyDescent="0.2">
      <c r="A37" s="22" t="s">
        <v>62</v>
      </c>
      <c r="B37" s="26" t="s">
        <v>63</v>
      </c>
      <c r="C37" s="23">
        <v>3000</v>
      </c>
      <c r="D37" s="32" t="s">
        <v>500</v>
      </c>
      <c r="E37" s="21" t="s">
        <v>559</v>
      </c>
      <c r="F37" s="17" t="s">
        <v>567</v>
      </c>
      <c r="G37" s="17" t="s">
        <v>572</v>
      </c>
      <c r="H37" s="17" t="s">
        <v>564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</row>
    <row r="38" spans="1:52" ht="25.5" x14ac:dyDescent="0.2">
      <c r="A38" s="22" t="s">
        <v>64</v>
      </c>
      <c r="B38" s="26" t="s">
        <v>65</v>
      </c>
      <c r="C38" s="23">
        <v>1000</v>
      </c>
      <c r="D38" s="32" t="s">
        <v>500</v>
      </c>
      <c r="E38" s="21" t="s">
        <v>559</v>
      </c>
      <c r="F38" s="17" t="s">
        <v>567</v>
      </c>
      <c r="G38" s="17" t="s">
        <v>570</v>
      </c>
      <c r="H38" s="17" t="s">
        <v>564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ht="15" customHeight="1" x14ac:dyDescent="0.2">
      <c r="A39" s="22" t="s">
        <v>66</v>
      </c>
      <c r="B39" s="26" t="s">
        <v>67</v>
      </c>
      <c r="C39" s="23">
        <v>2000</v>
      </c>
      <c r="D39" s="32" t="s">
        <v>500</v>
      </c>
      <c r="E39" s="21" t="s">
        <v>565</v>
      </c>
      <c r="F39" s="17" t="s">
        <v>567</v>
      </c>
      <c r="G39" s="17" t="s">
        <v>571</v>
      </c>
      <c r="H39" s="17" t="s">
        <v>564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</row>
    <row r="40" spans="1:52" ht="25.5" x14ac:dyDescent="0.2">
      <c r="A40" s="22" t="s">
        <v>68</v>
      </c>
      <c r="B40" s="26" t="s">
        <v>69</v>
      </c>
      <c r="C40" s="23">
        <v>1000</v>
      </c>
      <c r="D40" s="32" t="s">
        <v>500</v>
      </c>
      <c r="E40" s="21" t="s">
        <v>565</v>
      </c>
      <c r="F40" s="17" t="s">
        <v>567</v>
      </c>
      <c r="G40" s="17" t="s">
        <v>572</v>
      </c>
      <c r="H40" s="17" t="s">
        <v>564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ht="25.5" x14ac:dyDescent="0.2">
      <c r="A41" s="22" t="s">
        <v>70</v>
      </c>
      <c r="B41" s="26" t="s">
        <v>71</v>
      </c>
      <c r="C41" s="23">
        <v>3000</v>
      </c>
      <c r="D41" s="32" t="s">
        <v>500</v>
      </c>
      <c r="E41" s="21" t="s">
        <v>565</v>
      </c>
      <c r="F41" s="17" t="s">
        <v>567</v>
      </c>
      <c r="G41" s="17" t="s">
        <v>569</v>
      </c>
      <c r="H41" s="17" t="s">
        <v>564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</row>
    <row r="42" spans="1:52" s="31" customFormat="1" ht="25.5" x14ac:dyDescent="0.2">
      <c r="A42" s="22" t="s">
        <v>72</v>
      </c>
      <c r="B42" s="26" t="s">
        <v>73</v>
      </c>
      <c r="C42" s="30">
        <v>5000</v>
      </c>
      <c r="D42" s="32" t="s">
        <v>500</v>
      </c>
      <c r="E42" s="21" t="s">
        <v>576</v>
      </c>
      <c r="F42" s="17" t="s">
        <v>567</v>
      </c>
      <c r="G42" s="17" t="s">
        <v>568</v>
      </c>
      <c r="H42" s="17" t="s">
        <v>564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1:52" ht="25.5" x14ac:dyDescent="0.2">
      <c r="A43" s="22" t="s">
        <v>74</v>
      </c>
      <c r="B43" s="26" t="s">
        <v>75</v>
      </c>
      <c r="C43" s="23">
        <v>7743.8</v>
      </c>
      <c r="D43" s="32" t="s">
        <v>500</v>
      </c>
      <c r="E43" s="21" t="s">
        <v>565</v>
      </c>
      <c r="F43" s="17" t="s">
        <v>567</v>
      </c>
      <c r="G43" s="17" t="s">
        <v>571</v>
      </c>
      <c r="H43" s="17" t="s">
        <v>577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1:52" ht="25.5" x14ac:dyDescent="0.2">
      <c r="A44" s="22" t="s">
        <v>76</v>
      </c>
      <c r="B44" s="26" t="s">
        <v>77</v>
      </c>
      <c r="C44" s="23">
        <v>5000</v>
      </c>
      <c r="D44" s="32" t="s">
        <v>500</v>
      </c>
      <c r="E44" s="21" t="s">
        <v>565</v>
      </c>
      <c r="F44" s="17" t="s">
        <v>567</v>
      </c>
      <c r="G44" s="17" t="s">
        <v>568</v>
      </c>
      <c r="H44" s="17" t="s">
        <v>564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</row>
    <row r="45" spans="1:52" ht="25.5" x14ac:dyDescent="0.2">
      <c r="A45" s="22" t="s">
        <v>78</v>
      </c>
      <c r="B45" s="26" t="s">
        <v>79</v>
      </c>
      <c r="C45" s="23">
        <v>5000</v>
      </c>
      <c r="D45" s="32" t="s">
        <v>500</v>
      </c>
      <c r="E45" s="21" t="s">
        <v>565</v>
      </c>
      <c r="F45" s="17" t="s">
        <v>567</v>
      </c>
      <c r="G45" s="17" t="s">
        <v>572</v>
      </c>
      <c r="H45" s="17" t="s">
        <v>564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</row>
    <row r="46" spans="1:52" ht="25.5" x14ac:dyDescent="0.2">
      <c r="A46" s="22" t="s">
        <v>80</v>
      </c>
      <c r="B46" s="26" t="s">
        <v>81</v>
      </c>
      <c r="C46" s="23">
        <v>5000</v>
      </c>
      <c r="D46" s="32" t="s">
        <v>500</v>
      </c>
      <c r="E46" s="21" t="s">
        <v>565</v>
      </c>
      <c r="F46" s="17" t="s">
        <v>567</v>
      </c>
      <c r="G46" s="17" t="s">
        <v>568</v>
      </c>
      <c r="H46" s="17" t="s">
        <v>564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</row>
    <row r="47" spans="1:52" ht="25.5" x14ac:dyDescent="0.2">
      <c r="A47" s="22" t="s">
        <v>82</v>
      </c>
      <c r="B47" s="26" t="s">
        <v>83</v>
      </c>
      <c r="C47" s="23">
        <v>20000</v>
      </c>
      <c r="D47" s="32" t="s">
        <v>533</v>
      </c>
      <c r="E47" s="21" t="s">
        <v>565</v>
      </c>
      <c r="F47" s="17" t="s">
        <v>567</v>
      </c>
      <c r="G47" s="17" t="s">
        <v>568</v>
      </c>
      <c r="H47" s="17" t="s">
        <v>564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</row>
    <row r="48" spans="1:52" ht="38.25" x14ac:dyDescent="0.2">
      <c r="A48" s="22" t="s">
        <v>84</v>
      </c>
      <c r="B48" s="26" t="s">
        <v>85</v>
      </c>
      <c r="C48" s="23">
        <v>20000</v>
      </c>
      <c r="D48" s="32" t="s">
        <v>533</v>
      </c>
      <c r="E48" s="21" t="s">
        <v>565</v>
      </c>
      <c r="F48" s="17" t="s">
        <v>567</v>
      </c>
      <c r="G48" s="17" t="s">
        <v>569</v>
      </c>
      <c r="H48" s="17" t="s">
        <v>564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</row>
    <row r="49" spans="1:52" ht="25.5" x14ac:dyDescent="0.2">
      <c r="A49" s="22" t="s">
        <v>86</v>
      </c>
      <c r="B49" s="26" t="s">
        <v>87</v>
      </c>
      <c r="C49" s="23">
        <v>20000</v>
      </c>
      <c r="D49" s="32" t="s">
        <v>533</v>
      </c>
      <c r="E49" s="21" t="s">
        <v>565</v>
      </c>
      <c r="F49" s="17" t="s">
        <v>567</v>
      </c>
      <c r="G49" s="17" t="s">
        <v>570</v>
      </c>
      <c r="H49" s="17" t="s">
        <v>564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</row>
    <row r="50" spans="1:52" ht="38.25" x14ac:dyDescent="0.2">
      <c r="A50" s="22" t="s">
        <v>88</v>
      </c>
      <c r="B50" s="26" t="s">
        <v>89</v>
      </c>
      <c r="C50" s="23">
        <v>20000</v>
      </c>
      <c r="D50" s="32" t="s">
        <v>533</v>
      </c>
      <c r="E50" s="21" t="s">
        <v>565</v>
      </c>
      <c r="F50" s="17" t="s">
        <v>567</v>
      </c>
      <c r="G50" s="17" t="s">
        <v>571</v>
      </c>
      <c r="H50" s="17" t="s">
        <v>564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</row>
    <row r="51" spans="1:52" ht="38.25" x14ac:dyDescent="0.2">
      <c r="A51" s="22" t="s">
        <v>90</v>
      </c>
      <c r="B51" s="26" t="s">
        <v>91</v>
      </c>
      <c r="C51" s="23">
        <v>14600</v>
      </c>
      <c r="D51" s="32" t="s">
        <v>533</v>
      </c>
      <c r="E51" s="21" t="s">
        <v>565</v>
      </c>
      <c r="F51" s="17" t="s">
        <v>567</v>
      </c>
      <c r="G51" s="17" t="s">
        <v>572</v>
      </c>
      <c r="H51" s="17" t="s">
        <v>564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</row>
    <row r="52" spans="1:52" ht="25.5" x14ac:dyDescent="0.2">
      <c r="A52" s="22" t="s">
        <v>92</v>
      </c>
      <c r="B52" s="26" t="s">
        <v>93</v>
      </c>
      <c r="C52" s="23">
        <v>2800</v>
      </c>
      <c r="D52" s="32" t="s">
        <v>500</v>
      </c>
      <c r="E52" s="21" t="s">
        <v>565</v>
      </c>
      <c r="F52" s="17" t="s">
        <v>567</v>
      </c>
      <c r="G52" s="17" t="s">
        <v>568</v>
      </c>
      <c r="H52" s="17" t="s">
        <v>564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</row>
    <row r="53" spans="1:52" ht="38.25" x14ac:dyDescent="0.2">
      <c r="A53" s="22" t="s">
        <v>94</v>
      </c>
      <c r="B53" s="26" t="s">
        <v>95</v>
      </c>
      <c r="C53" s="23">
        <v>2800</v>
      </c>
      <c r="D53" s="32" t="s">
        <v>500</v>
      </c>
      <c r="E53" s="21" t="s">
        <v>565</v>
      </c>
      <c r="F53" s="17" t="s">
        <v>567</v>
      </c>
      <c r="G53" s="17" t="s">
        <v>569</v>
      </c>
      <c r="H53" s="17" t="s">
        <v>564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  <row r="54" spans="1:52" ht="25.5" x14ac:dyDescent="0.2">
      <c r="A54" s="22" t="s">
        <v>96</v>
      </c>
      <c r="B54" s="26" t="s">
        <v>97</v>
      </c>
      <c r="C54" s="23">
        <v>2800</v>
      </c>
      <c r="D54" s="32" t="s">
        <v>500</v>
      </c>
      <c r="E54" s="21" t="s">
        <v>565</v>
      </c>
      <c r="F54" s="17" t="s">
        <v>567</v>
      </c>
      <c r="G54" s="17" t="s">
        <v>570</v>
      </c>
      <c r="H54" s="17" t="s">
        <v>564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</row>
    <row r="55" spans="1:52" ht="38.25" x14ac:dyDescent="0.2">
      <c r="A55" s="22" t="s">
        <v>98</v>
      </c>
      <c r="B55" s="26" t="s">
        <v>99</v>
      </c>
      <c r="C55" s="23">
        <v>2800</v>
      </c>
      <c r="D55" s="32" t="s">
        <v>500</v>
      </c>
      <c r="E55" s="21" t="s">
        <v>565</v>
      </c>
      <c r="F55" s="17" t="s">
        <v>567</v>
      </c>
      <c r="G55" s="17" t="s">
        <v>571</v>
      </c>
      <c r="H55" s="17" t="s">
        <v>564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</row>
    <row r="56" spans="1:52" ht="38.25" x14ac:dyDescent="0.2">
      <c r="A56" s="22" t="s">
        <v>100</v>
      </c>
      <c r="B56" s="26" t="s">
        <v>101</v>
      </c>
      <c r="C56" s="23">
        <v>2800</v>
      </c>
      <c r="D56" s="32" t="s">
        <v>500</v>
      </c>
      <c r="E56" s="21" t="s">
        <v>565</v>
      </c>
      <c r="F56" s="17" t="s">
        <v>567</v>
      </c>
      <c r="G56" s="17" t="s">
        <v>572</v>
      </c>
      <c r="H56" s="17" t="s">
        <v>564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1:52" ht="38.25" x14ac:dyDescent="0.2">
      <c r="A57" s="22" t="s">
        <v>102</v>
      </c>
      <c r="B57" s="26" t="s">
        <v>103</v>
      </c>
      <c r="C57" s="23">
        <v>15000</v>
      </c>
      <c r="D57" s="32" t="s">
        <v>533</v>
      </c>
      <c r="E57" s="21" t="s">
        <v>565</v>
      </c>
      <c r="F57" s="17" t="s">
        <v>567</v>
      </c>
      <c r="G57" s="17" t="s">
        <v>561</v>
      </c>
      <c r="H57" s="17" t="s">
        <v>564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</row>
    <row r="58" spans="1:52" ht="38.25" x14ac:dyDescent="0.2">
      <c r="A58" s="22" t="s">
        <v>104</v>
      </c>
      <c r="B58" s="26" t="s">
        <v>105</v>
      </c>
      <c r="C58" s="23">
        <v>4800</v>
      </c>
      <c r="D58" s="32" t="s">
        <v>500</v>
      </c>
      <c r="E58" s="21" t="s">
        <v>565</v>
      </c>
      <c r="F58" s="17" t="s">
        <v>567</v>
      </c>
      <c r="G58" s="17" t="s">
        <v>561</v>
      </c>
      <c r="H58" s="17" t="s">
        <v>564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</row>
    <row r="59" spans="1:52" ht="25.5" x14ac:dyDescent="0.2">
      <c r="A59" s="22" t="s">
        <v>106</v>
      </c>
      <c r="B59" s="26" t="s">
        <v>107</v>
      </c>
      <c r="C59" s="23">
        <v>15000</v>
      </c>
      <c r="D59" s="32" t="s">
        <v>533</v>
      </c>
      <c r="E59" s="21" t="s">
        <v>565</v>
      </c>
      <c r="F59" s="17" t="s">
        <v>567</v>
      </c>
      <c r="G59" s="17" t="s">
        <v>568</v>
      </c>
      <c r="H59" s="17" t="s">
        <v>564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</row>
    <row r="60" spans="1:52" ht="52.5" customHeight="1" x14ac:dyDescent="0.2">
      <c r="A60" s="22" t="s">
        <v>108</v>
      </c>
      <c r="B60" s="26" t="s">
        <v>109</v>
      </c>
      <c r="C60" s="23">
        <v>15000</v>
      </c>
      <c r="D60" s="32" t="s">
        <v>533</v>
      </c>
      <c r="E60" s="21" t="s">
        <v>565</v>
      </c>
      <c r="F60" s="17" t="s">
        <v>567</v>
      </c>
      <c r="G60" s="20" t="s">
        <v>578</v>
      </c>
      <c r="H60" s="17" t="s">
        <v>564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</row>
    <row r="61" spans="1:52" ht="15" customHeight="1" x14ac:dyDescent="0.2">
      <c r="A61" s="22" t="s">
        <v>110</v>
      </c>
      <c r="B61" s="26" t="s">
        <v>111</v>
      </c>
      <c r="C61" s="23">
        <v>15000</v>
      </c>
      <c r="D61" s="32" t="s">
        <v>533</v>
      </c>
      <c r="E61" s="21" t="s">
        <v>565</v>
      </c>
      <c r="F61" s="17" t="s">
        <v>567</v>
      </c>
      <c r="G61" s="17" t="s">
        <v>561</v>
      </c>
      <c r="H61" s="17" t="s">
        <v>564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</row>
    <row r="62" spans="1:52" ht="25.5" x14ac:dyDescent="0.2">
      <c r="A62" s="22" t="s">
        <v>112</v>
      </c>
      <c r="B62" s="26" t="s">
        <v>113</v>
      </c>
      <c r="C62" s="23">
        <v>15000</v>
      </c>
      <c r="D62" s="32" t="s">
        <v>533</v>
      </c>
      <c r="E62" s="21" t="s">
        <v>565</v>
      </c>
      <c r="F62" s="17" t="s">
        <v>567</v>
      </c>
      <c r="G62" s="17" t="s">
        <v>561</v>
      </c>
      <c r="H62" s="17" t="s">
        <v>564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</row>
    <row r="63" spans="1:52" ht="25.5" x14ac:dyDescent="0.2">
      <c r="A63" s="22" t="s">
        <v>114</v>
      </c>
      <c r="B63" s="26" t="s">
        <v>115</v>
      </c>
      <c r="C63" s="23">
        <v>2000</v>
      </c>
      <c r="D63" s="32" t="s">
        <v>500</v>
      </c>
      <c r="E63" s="21" t="s">
        <v>565</v>
      </c>
      <c r="F63" s="17" t="s">
        <v>567</v>
      </c>
      <c r="G63" s="17" t="s">
        <v>568</v>
      </c>
      <c r="H63" s="17" t="s">
        <v>564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</row>
    <row r="64" spans="1:52" ht="38.25" x14ac:dyDescent="0.2">
      <c r="A64" s="22" t="s">
        <v>116</v>
      </c>
      <c r="B64" s="26" t="s">
        <v>117</v>
      </c>
      <c r="C64" s="23">
        <v>2000</v>
      </c>
      <c r="D64" s="32" t="s">
        <v>500</v>
      </c>
      <c r="E64" s="21" t="s">
        <v>565</v>
      </c>
      <c r="F64" s="17" t="s">
        <v>567</v>
      </c>
      <c r="G64" s="20" t="s">
        <v>578</v>
      </c>
      <c r="H64" s="17" t="s">
        <v>564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  <row r="65" spans="1:52" ht="15" customHeight="1" x14ac:dyDescent="0.2">
      <c r="A65" s="22" t="s">
        <v>118</v>
      </c>
      <c r="B65" s="26" t="s">
        <v>119</v>
      </c>
      <c r="C65" s="23">
        <v>7800</v>
      </c>
      <c r="D65" s="32" t="s">
        <v>500</v>
      </c>
      <c r="E65" s="21" t="s">
        <v>565</v>
      </c>
      <c r="F65" s="17" t="s">
        <v>567</v>
      </c>
      <c r="G65" s="17" t="s">
        <v>561</v>
      </c>
      <c r="H65" s="17" t="s">
        <v>564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1:52" ht="25.5" x14ac:dyDescent="0.2">
      <c r="A66" s="22" t="s">
        <v>120</v>
      </c>
      <c r="B66" s="26" t="s">
        <v>121</v>
      </c>
      <c r="C66" s="23">
        <v>7800</v>
      </c>
      <c r="D66" s="32" t="s">
        <v>500</v>
      </c>
      <c r="E66" s="21" t="s">
        <v>565</v>
      </c>
      <c r="F66" s="17" t="s">
        <v>567</v>
      </c>
      <c r="G66" s="17" t="s">
        <v>561</v>
      </c>
      <c r="H66" s="17" t="s">
        <v>564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</row>
    <row r="67" spans="1:52" ht="15" customHeight="1" x14ac:dyDescent="0.2">
      <c r="A67" s="22" t="s">
        <v>122</v>
      </c>
      <c r="B67" s="26" t="s">
        <v>123</v>
      </c>
      <c r="C67" s="23">
        <v>5000</v>
      </c>
      <c r="D67" s="32" t="s">
        <v>500</v>
      </c>
      <c r="E67" s="21" t="s">
        <v>565</v>
      </c>
      <c r="F67" s="17" t="s">
        <v>567</v>
      </c>
      <c r="G67" s="17" t="s">
        <v>561</v>
      </c>
      <c r="H67" s="17" t="s">
        <v>564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</row>
    <row r="68" spans="1:52" ht="38.25" x14ac:dyDescent="0.2">
      <c r="A68" s="22" t="s">
        <v>124</v>
      </c>
      <c r="B68" s="26" t="s">
        <v>125</v>
      </c>
      <c r="C68" s="23">
        <v>3000</v>
      </c>
      <c r="D68" s="32" t="s">
        <v>500</v>
      </c>
      <c r="E68" s="21" t="s">
        <v>565</v>
      </c>
      <c r="F68" s="17" t="s">
        <v>567</v>
      </c>
      <c r="G68" s="17" t="s">
        <v>561</v>
      </c>
      <c r="H68" s="17" t="s">
        <v>564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</row>
    <row r="69" spans="1:52" ht="15" customHeight="1" x14ac:dyDescent="0.2">
      <c r="A69" s="22" t="s">
        <v>126</v>
      </c>
      <c r="B69" s="26" t="s">
        <v>127</v>
      </c>
      <c r="C69" s="23">
        <v>5000</v>
      </c>
      <c r="D69" s="32" t="s">
        <v>500</v>
      </c>
      <c r="E69" s="21" t="s">
        <v>565</v>
      </c>
      <c r="F69" s="17" t="s">
        <v>567</v>
      </c>
      <c r="G69" s="17" t="s">
        <v>561</v>
      </c>
      <c r="H69" s="17" t="s">
        <v>564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</row>
    <row r="70" spans="1:52" ht="25.5" x14ac:dyDescent="0.2">
      <c r="A70" s="22" t="s">
        <v>128</v>
      </c>
      <c r="B70" s="26" t="s">
        <v>129</v>
      </c>
      <c r="C70" s="23">
        <v>50000</v>
      </c>
      <c r="D70" s="32" t="s">
        <v>500</v>
      </c>
      <c r="E70" s="21" t="s">
        <v>565</v>
      </c>
      <c r="F70" s="17" t="s">
        <v>567</v>
      </c>
      <c r="G70" s="17" t="s">
        <v>561</v>
      </c>
      <c r="H70" s="17" t="s">
        <v>564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</row>
    <row r="71" spans="1:52" ht="25.5" x14ac:dyDescent="0.2">
      <c r="A71" s="22" t="s">
        <v>130</v>
      </c>
      <c r="B71" s="26" t="s">
        <v>131</v>
      </c>
      <c r="C71" s="23">
        <v>12179.05</v>
      </c>
      <c r="D71" s="32" t="s">
        <v>502</v>
      </c>
      <c r="E71" s="21" t="s">
        <v>565</v>
      </c>
      <c r="F71" s="17" t="s">
        <v>567</v>
      </c>
      <c r="G71" s="17" t="s">
        <v>571</v>
      </c>
      <c r="H71" s="17" t="s">
        <v>564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</row>
    <row r="72" spans="1:52" ht="25.5" x14ac:dyDescent="0.2">
      <c r="A72" s="22" t="s">
        <v>132</v>
      </c>
      <c r="B72" s="26" t="s">
        <v>133</v>
      </c>
      <c r="C72" s="23">
        <v>9423.7900000000009</v>
      </c>
      <c r="D72" s="32" t="s">
        <v>502</v>
      </c>
      <c r="E72" s="21" t="s">
        <v>565</v>
      </c>
      <c r="F72" s="17" t="s">
        <v>567</v>
      </c>
      <c r="G72" s="17" t="s">
        <v>572</v>
      </c>
      <c r="H72" s="17" t="s">
        <v>577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</row>
    <row r="73" spans="1:52" ht="15" customHeight="1" x14ac:dyDescent="0.2">
      <c r="A73" s="22" t="s">
        <v>134</v>
      </c>
      <c r="B73" s="26" t="s">
        <v>135</v>
      </c>
      <c r="C73" s="23">
        <v>12179.05</v>
      </c>
      <c r="D73" s="32" t="s">
        <v>502</v>
      </c>
      <c r="E73" s="21" t="s">
        <v>565</v>
      </c>
      <c r="F73" s="17" t="s">
        <v>567</v>
      </c>
      <c r="G73" s="17" t="s">
        <v>571</v>
      </c>
      <c r="H73" s="17" t="s">
        <v>577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</row>
    <row r="74" spans="1:52" ht="15" customHeight="1" x14ac:dyDescent="0.2">
      <c r="A74" s="22" t="s">
        <v>136</v>
      </c>
      <c r="B74" s="26" t="s">
        <v>137</v>
      </c>
      <c r="C74" s="23">
        <v>9423.7900000000009</v>
      </c>
      <c r="D74" s="32" t="s">
        <v>502</v>
      </c>
      <c r="E74" s="21" t="s">
        <v>565</v>
      </c>
      <c r="F74" s="17" t="s">
        <v>567</v>
      </c>
      <c r="G74" s="17" t="s">
        <v>572</v>
      </c>
      <c r="H74" s="17" t="s">
        <v>564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</row>
    <row r="75" spans="1:52" ht="15" customHeight="1" x14ac:dyDescent="0.2">
      <c r="A75" s="22" t="s">
        <v>138</v>
      </c>
      <c r="B75" s="26" t="s">
        <v>22</v>
      </c>
      <c r="C75" s="23">
        <v>25000</v>
      </c>
      <c r="D75" s="32" t="s">
        <v>500</v>
      </c>
      <c r="E75" s="21" t="s">
        <v>565</v>
      </c>
      <c r="F75" s="17" t="s">
        <v>567</v>
      </c>
      <c r="G75" s="17" t="s">
        <v>561</v>
      </c>
      <c r="H75" s="17" t="s">
        <v>564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</row>
    <row r="76" spans="1:52" ht="15" customHeight="1" x14ac:dyDescent="0.2">
      <c r="A76" s="22" t="s">
        <v>139</v>
      </c>
      <c r="B76" s="26" t="s">
        <v>3</v>
      </c>
      <c r="C76" s="23">
        <v>1000</v>
      </c>
      <c r="D76" s="32" t="s">
        <v>500</v>
      </c>
      <c r="E76" s="21" t="s">
        <v>565</v>
      </c>
      <c r="F76" s="17" t="s">
        <v>567</v>
      </c>
      <c r="G76" s="17" t="s">
        <v>561</v>
      </c>
      <c r="H76" s="17" t="s">
        <v>564</v>
      </c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</row>
    <row r="77" spans="1:52" ht="38.25" x14ac:dyDescent="0.2">
      <c r="A77" s="22" t="s">
        <v>140</v>
      </c>
      <c r="B77" s="26" t="s">
        <v>141</v>
      </c>
      <c r="C77" s="23">
        <v>8500</v>
      </c>
      <c r="D77" s="32" t="s">
        <v>500</v>
      </c>
      <c r="E77" s="21" t="s">
        <v>565</v>
      </c>
      <c r="F77" s="17" t="s">
        <v>567</v>
      </c>
      <c r="G77" s="17" t="s">
        <v>561</v>
      </c>
      <c r="H77" s="17" t="s">
        <v>577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</row>
    <row r="78" spans="1:52" ht="15" customHeight="1" x14ac:dyDescent="0.2">
      <c r="A78" s="22" t="s">
        <v>142</v>
      </c>
      <c r="B78" s="26" t="s">
        <v>143</v>
      </c>
      <c r="C78" s="23">
        <v>22800</v>
      </c>
      <c r="D78" s="32" t="s">
        <v>500</v>
      </c>
      <c r="E78" s="21" t="s">
        <v>565</v>
      </c>
      <c r="F78" s="17" t="s">
        <v>567</v>
      </c>
      <c r="G78" s="17" t="s">
        <v>568</v>
      </c>
      <c r="H78" s="17" t="s">
        <v>564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</row>
    <row r="79" spans="1:52" ht="15" customHeight="1" x14ac:dyDescent="0.2">
      <c r="A79" s="22" t="s">
        <v>144</v>
      </c>
      <c r="B79" s="26" t="s">
        <v>145</v>
      </c>
      <c r="C79" s="23">
        <v>3000</v>
      </c>
      <c r="D79" s="32" t="s">
        <v>500</v>
      </c>
      <c r="E79" s="21" t="s">
        <v>565</v>
      </c>
      <c r="F79" s="17" t="s">
        <v>567</v>
      </c>
      <c r="G79" s="17" t="s">
        <v>561</v>
      </c>
      <c r="H79" s="17" t="s">
        <v>564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</row>
    <row r="80" spans="1:52" ht="15" customHeight="1" x14ac:dyDescent="0.2">
      <c r="A80" s="22" t="s">
        <v>146</v>
      </c>
      <c r="B80" s="26" t="s">
        <v>147</v>
      </c>
      <c r="C80" s="23">
        <v>10000</v>
      </c>
      <c r="D80" s="32" t="s">
        <v>500</v>
      </c>
      <c r="E80" s="21" t="s">
        <v>559</v>
      </c>
      <c r="F80" s="17" t="s">
        <v>567</v>
      </c>
      <c r="G80" s="17" t="s">
        <v>561</v>
      </c>
      <c r="H80" s="17" t="s">
        <v>564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</row>
    <row r="81" spans="1:52" ht="25.5" x14ac:dyDescent="0.2">
      <c r="A81" s="22" t="s">
        <v>148</v>
      </c>
      <c r="B81" s="26" t="s">
        <v>149</v>
      </c>
      <c r="C81" s="23">
        <v>18000</v>
      </c>
      <c r="D81" s="32" t="s">
        <v>500</v>
      </c>
      <c r="E81" s="21" t="s">
        <v>559</v>
      </c>
      <c r="F81" s="17" t="s">
        <v>567</v>
      </c>
      <c r="G81" s="17" t="s">
        <v>561</v>
      </c>
      <c r="H81" s="17" t="s">
        <v>564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</row>
    <row r="82" spans="1:52" ht="25.5" x14ac:dyDescent="0.2">
      <c r="A82" s="22" t="s">
        <v>150</v>
      </c>
      <c r="B82" s="26" t="s">
        <v>151</v>
      </c>
      <c r="C82" s="23">
        <v>18000</v>
      </c>
      <c r="D82" s="32" t="s">
        <v>500</v>
      </c>
      <c r="E82" s="21" t="s">
        <v>559</v>
      </c>
      <c r="F82" s="17" t="s">
        <v>567</v>
      </c>
      <c r="G82" s="17" t="s">
        <v>572</v>
      </c>
      <c r="H82" s="17" t="s">
        <v>564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</row>
    <row r="83" spans="1:52" ht="25.5" x14ac:dyDescent="0.2">
      <c r="A83" s="22" t="s">
        <v>152</v>
      </c>
      <c r="B83" s="26" t="s">
        <v>153</v>
      </c>
      <c r="C83" s="23">
        <v>2000</v>
      </c>
      <c r="D83" s="32" t="s">
        <v>500</v>
      </c>
      <c r="E83" s="21" t="s">
        <v>559</v>
      </c>
      <c r="F83" s="17" t="s">
        <v>567</v>
      </c>
      <c r="G83" s="17" t="s">
        <v>561</v>
      </c>
      <c r="H83" s="17" t="s">
        <v>564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</row>
    <row r="84" spans="1:52" ht="25.5" x14ac:dyDescent="0.2">
      <c r="A84" s="22" t="s">
        <v>154</v>
      </c>
      <c r="B84" s="26" t="s">
        <v>155</v>
      </c>
      <c r="C84" s="23">
        <v>2000</v>
      </c>
      <c r="D84" s="32" t="s">
        <v>500</v>
      </c>
      <c r="E84" s="21" t="s">
        <v>559</v>
      </c>
      <c r="F84" s="17" t="s">
        <v>567</v>
      </c>
      <c r="G84" s="17" t="s">
        <v>561</v>
      </c>
      <c r="H84" s="17" t="s">
        <v>564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</row>
    <row r="85" spans="1:52" ht="38.25" x14ac:dyDescent="0.2">
      <c r="A85" s="22" t="s">
        <v>156</v>
      </c>
      <c r="B85" s="26" t="s">
        <v>157</v>
      </c>
      <c r="C85" s="23">
        <v>20000</v>
      </c>
      <c r="D85" s="32" t="s">
        <v>533</v>
      </c>
      <c r="E85" s="21" t="s">
        <v>559</v>
      </c>
      <c r="F85" s="17" t="s">
        <v>567</v>
      </c>
      <c r="G85" s="17" t="s">
        <v>568</v>
      </c>
      <c r="H85" s="17" t="s">
        <v>564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</row>
    <row r="86" spans="1:52" ht="51" x14ac:dyDescent="0.2">
      <c r="A86" s="22" t="s">
        <v>158</v>
      </c>
      <c r="B86" s="26" t="s">
        <v>159</v>
      </c>
      <c r="C86" s="23">
        <v>20000</v>
      </c>
      <c r="D86" s="32" t="s">
        <v>533</v>
      </c>
      <c r="E86" s="21" t="s">
        <v>559</v>
      </c>
      <c r="F86" s="17" t="s">
        <v>567</v>
      </c>
      <c r="G86" s="20" t="s">
        <v>578</v>
      </c>
      <c r="H86" s="17" t="s">
        <v>564</v>
      </c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</row>
    <row r="87" spans="1:52" ht="38.25" x14ac:dyDescent="0.2">
      <c r="A87" s="22" t="s">
        <v>160</v>
      </c>
      <c r="B87" s="26" t="s">
        <v>161</v>
      </c>
      <c r="C87" s="23">
        <v>2800</v>
      </c>
      <c r="D87" s="32" t="s">
        <v>500</v>
      </c>
      <c r="E87" s="21" t="s">
        <v>559</v>
      </c>
      <c r="F87" s="17" t="s">
        <v>567</v>
      </c>
      <c r="G87" s="17" t="s">
        <v>568</v>
      </c>
      <c r="H87" s="17" t="s">
        <v>564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</row>
    <row r="88" spans="1:52" ht="51" x14ac:dyDescent="0.2">
      <c r="A88" s="22" t="s">
        <v>162</v>
      </c>
      <c r="B88" s="26" t="s">
        <v>163</v>
      </c>
      <c r="C88" s="23">
        <v>2800</v>
      </c>
      <c r="D88" s="32" t="s">
        <v>500</v>
      </c>
      <c r="E88" s="21" t="s">
        <v>559</v>
      </c>
      <c r="F88" s="17" t="s">
        <v>567</v>
      </c>
      <c r="G88" s="17" t="s">
        <v>568</v>
      </c>
      <c r="H88" s="17" t="s">
        <v>564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</row>
    <row r="89" spans="1:52" ht="38.25" x14ac:dyDescent="0.2">
      <c r="A89" s="22" t="s">
        <v>164</v>
      </c>
      <c r="B89" s="26" t="s">
        <v>165</v>
      </c>
      <c r="C89" s="23">
        <v>10000</v>
      </c>
      <c r="D89" s="32" t="s">
        <v>500</v>
      </c>
      <c r="E89" s="21" t="s">
        <v>559</v>
      </c>
      <c r="F89" s="17" t="s">
        <v>567</v>
      </c>
      <c r="G89" s="17" t="s">
        <v>569</v>
      </c>
      <c r="H89" s="17" t="s">
        <v>564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</row>
    <row r="90" spans="1:52" ht="38.25" x14ac:dyDescent="0.2">
      <c r="A90" s="22" t="s">
        <v>166</v>
      </c>
      <c r="B90" s="26" t="s">
        <v>167</v>
      </c>
      <c r="C90" s="23">
        <v>10000</v>
      </c>
      <c r="D90" s="32" t="s">
        <v>500</v>
      </c>
      <c r="E90" s="21" t="s">
        <v>559</v>
      </c>
      <c r="F90" s="17" t="s">
        <v>567</v>
      </c>
      <c r="G90" s="17" t="s">
        <v>570</v>
      </c>
      <c r="H90" s="17" t="s">
        <v>564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</row>
    <row r="91" spans="1:52" ht="38.25" x14ac:dyDescent="0.2">
      <c r="A91" s="22" t="s">
        <v>168</v>
      </c>
      <c r="B91" s="26" t="s">
        <v>169</v>
      </c>
      <c r="C91" s="23">
        <v>8000</v>
      </c>
      <c r="D91" s="32" t="s">
        <v>500</v>
      </c>
      <c r="E91" s="21" t="s">
        <v>559</v>
      </c>
      <c r="F91" s="17" t="s">
        <v>567</v>
      </c>
      <c r="G91" s="17" t="s">
        <v>571</v>
      </c>
      <c r="H91" s="17" t="s">
        <v>564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</row>
    <row r="92" spans="1:52" ht="38.25" x14ac:dyDescent="0.2">
      <c r="A92" s="22" t="s">
        <v>170</v>
      </c>
      <c r="B92" s="26" t="s">
        <v>171</v>
      </c>
      <c r="C92" s="23">
        <v>10000</v>
      </c>
      <c r="D92" s="32" t="s">
        <v>500</v>
      </c>
      <c r="E92" s="21" t="s">
        <v>559</v>
      </c>
      <c r="F92" s="17" t="s">
        <v>567</v>
      </c>
      <c r="G92" s="17" t="s">
        <v>572</v>
      </c>
      <c r="H92" s="17" t="s">
        <v>564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</row>
    <row r="93" spans="1:52" ht="51" x14ac:dyDescent="0.2">
      <c r="A93" s="22" t="s">
        <v>172</v>
      </c>
      <c r="B93" s="26" t="s">
        <v>173</v>
      </c>
      <c r="C93" s="23">
        <v>15000</v>
      </c>
      <c r="D93" s="32" t="s">
        <v>500</v>
      </c>
      <c r="E93" s="21" t="s">
        <v>559</v>
      </c>
      <c r="F93" s="17" t="s">
        <v>567</v>
      </c>
      <c r="G93" s="17" t="s">
        <v>569</v>
      </c>
      <c r="H93" s="17" t="s">
        <v>564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</row>
    <row r="94" spans="1:52" ht="51" x14ac:dyDescent="0.2">
      <c r="A94" s="22" t="s">
        <v>174</v>
      </c>
      <c r="B94" s="26" t="s">
        <v>175</v>
      </c>
      <c r="C94" s="23">
        <v>15000</v>
      </c>
      <c r="D94" s="32" t="s">
        <v>500</v>
      </c>
      <c r="E94" s="21" t="s">
        <v>559</v>
      </c>
      <c r="F94" s="17" t="s">
        <v>567</v>
      </c>
      <c r="G94" s="17" t="s">
        <v>570</v>
      </c>
      <c r="H94" s="17" t="s">
        <v>564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</row>
    <row r="95" spans="1:52" ht="51" x14ac:dyDescent="0.2">
      <c r="A95" s="22" t="s">
        <v>176</v>
      </c>
      <c r="B95" s="26" t="s">
        <v>177</v>
      </c>
      <c r="C95" s="23">
        <v>15000</v>
      </c>
      <c r="D95" s="32" t="s">
        <v>500</v>
      </c>
      <c r="E95" s="21" t="s">
        <v>559</v>
      </c>
      <c r="F95" s="17" t="s">
        <v>567</v>
      </c>
      <c r="G95" s="20" t="s">
        <v>579</v>
      </c>
      <c r="H95" s="17" t="s">
        <v>564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</row>
    <row r="96" spans="1:52" ht="15" customHeight="1" x14ac:dyDescent="0.2">
      <c r="A96" s="22" t="s">
        <v>178</v>
      </c>
      <c r="B96" s="26" t="s">
        <v>179</v>
      </c>
      <c r="C96" s="23">
        <v>3000</v>
      </c>
      <c r="D96" s="32" t="s">
        <v>500</v>
      </c>
      <c r="E96" s="21" t="s">
        <v>559</v>
      </c>
      <c r="F96" s="17" t="s">
        <v>567</v>
      </c>
      <c r="G96" s="17" t="s">
        <v>561</v>
      </c>
      <c r="H96" s="17" t="s">
        <v>564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</row>
    <row r="97" spans="1:52" ht="15" customHeight="1" x14ac:dyDescent="0.2">
      <c r="A97" s="22" t="s">
        <v>180</v>
      </c>
      <c r="B97" s="26" t="s">
        <v>23</v>
      </c>
      <c r="C97" s="23">
        <v>70000</v>
      </c>
      <c r="D97" s="32" t="s">
        <v>500</v>
      </c>
      <c r="E97" s="21" t="s">
        <v>559</v>
      </c>
      <c r="F97" s="17" t="s">
        <v>567</v>
      </c>
      <c r="G97" s="17" t="s">
        <v>561</v>
      </c>
      <c r="H97" s="17" t="s">
        <v>564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</row>
    <row r="98" spans="1:52" ht="25.5" x14ac:dyDescent="0.2">
      <c r="A98" s="22" t="s">
        <v>181</v>
      </c>
      <c r="B98" s="26" t="s">
        <v>182</v>
      </c>
      <c r="C98" s="23">
        <v>1000</v>
      </c>
      <c r="D98" s="32" t="s">
        <v>500</v>
      </c>
      <c r="E98" s="21" t="s">
        <v>559</v>
      </c>
      <c r="F98" s="17" t="s">
        <v>567</v>
      </c>
      <c r="G98" s="17" t="s">
        <v>561</v>
      </c>
      <c r="H98" s="17" t="s">
        <v>564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</row>
    <row r="99" spans="1:52" ht="25.5" x14ac:dyDescent="0.2">
      <c r="A99" s="22" t="s">
        <v>183</v>
      </c>
      <c r="B99" s="26" t="s">
        <v>184</v>
      </c>
      <c r="C99" s="23">
        <v>24800</v>
      </c>
      <c r="D99" s="32" t="s">
        <v>500</v>
      </c>
      <c r="E99" s="21" t="s">
        <v>559</v>
      </c>
      <c r="F99" s="17" t="s">
        <v>567</v>
      </c>
      <c r="G99" s="17" t="s">
        <v>561</v>
      </c>
      <c r="H99" s="17" t="s">
        <v>564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</row>
    <row r="100" spans="1:52" ht="15" customHeight="1" x14ac:dyDescent="0.2">
      <c r="A100" s="22" t="s">
        <v>185</v>
      </c>
      <c r="B100" s="26" t="s">
        <v>186</v>
      </c>
      <c r="C100" s="23">
        <v>10000</v>
      </c>
      <c r="D100" s="32" t="s">
        <v>500</v>
      </c>
      <c r="E100" s="21" t="s">
        <v>559</v>
      </c>
      <c r="F100" s="17" t="s">
        <v>567</v>
      </c>
      <c r="G100" s="17" t="s">
        <v>561</v>
      </c>
      <c r="H100" s="17" t="s">
        <v>564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</row>
    <row r="101" spans="1:52" ht="15" customHeight="1" x14ac:dyDescent="0.2">
      <c r="A101" s="22" t="s">
        <v>187</v>
      </c>
      <c r="B101" s="26" t="s">
        <v>188</v>
      </c>
      <c r="C101" s="23">
        <v>27720</v>
      </c>
      <c r="D101" s="32" t="s">
        <v>500</v>
      </c>
      <c r="E101" s="21" t="s">
        <v>575</v>
      </c>
      <c r="F101" s="17" t="s">
        <v>567</v>
      </c>
      <c r="G101" s="17" t="s">
        <v>570</v>
      </c>
      <c r="H101" s="17" t="s">
        <v>577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</row>
    <row r="102" spans="1:52" ht="15" customHeight="1" x14ac:dyDescent="0.2">
      <c r="A102" s="22" t="s">
        <v>189</v>
      </c>
      <c r="B102" s="26" t="s">
        <v>190</v>
      </c>
      <c r="C102" s="23">
        <v>10000</v>
      </c>
      <c r="D102" s="32" t="s">
        <v>500</v>
      </c>
      <c r="E102" s="21" t="s">
        <v>559</v>
      </c>
      <c r="F102" s="17" t="s">
        <v>567</v>
      </c>
      <c r="G102" s="17" t="s">
        <v>561</v>
      </c>
      <c r="H102" s="17" t="s">
        <v>564</v>
      </c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</row>
    <row r="103" spans="1:52" ht="25.5" x14ac:dyDescent="0.2">
      <c r="A103" s="22" t="s">
        <v>191</v>
      </c>
      <c r="B103" s="26" t="s">
        <v>192</v>
      </c>
      <c r="C103" s="23">
        <v>190000</v>
      </c>
      <c r="D103" s="32" t="s">
        <v>508</v>
      </c>
      <c r="E103" s="21" t="s">
        <v>575</v>
      </c>
      <c r="F103" s="17" t="s">
        <v>567</v>
      </c>
      <c r="G103" s="17" t="s">
        <v>568</v>
      </c>
      <c r="H103" s="17" t="s">
        <v>577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</row>
    <row r="104" spans="1:52" ht="25.5" x14ac:dyDescent="0.2">
      <c r="A104" s="22" t="s">
        <v>530</v>
      </c>
      <c r="B104" s="26" t="s">
        <v>531</v>
      </c>
      <c r="C104" s="23">
        <v>35000</v>
      </c>
      <c r="D104" s="32" t="s">
        <v>527</v>
      </c>
      <c r="E104" s="21" t="s">
        <v>575</v>
      </c>
      <c r="F104" s="17" t="s">
        <v>567</v>
      </c>
      <c r="G104" s="17" t="s">
        <v>569</v>
      </c>
      <c r="H104" s="17" t="s">
        <v>564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</row>
    <row r="105" spans="1:52" ht="25.5" x14ac:dyDescent="0.2">
      <c r="A105" s="22" t="s">
        <v>193</v>
      </c>
      <c r="B105" s="26" t="s">
        <v>194</v>
      </c>
      <c r="C105" s="30">
        <v>125000</v>
      </c>
      <c r="D105" s="32" t="s">
        <v>500</v>
      </c>
      <c r="E105" s="21" t="s">
        <v>575</v>
      </c>
      <c r="F105" s="17" t="s">
        <v>567</v>
      </c>
      <c r="G105" s="17" t="s">
        <v>568</v>
      </c>
      <c r="H105" s="17" t="s">
        <v>564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</row>
    <row r="106" spans="1:52" ht="25.5" x14ac:dyDescent="0.2">
      <c r="A106" s="22" t="s">
        <v>195</v>
      </c>
      <c r="B106" s="26" t="s">
        <v>196</v>
      </c>
      <c r="C106" s="30">
        <v>50000</v>
      </c>
      <c r="D106" s="32" t="s">
        <v>502</v>
      </c>
      <c r="E106" s="21" t="s">
        <v>575</v>
      </c>
      <c r="F106" s="17" t="s">
        <v>567</v>
      </c>
      <c r="G106" s="17" t="s">
        <v>568</v>
      </c>
      <c r="H106" s="17" t="s">
        <v>564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</row>
    <row r="107" spans="1:52" ht="25.5" x14ac:dyDescent="0.2">
      <c r="A107" s="22" t="s">
        <v>197</v>
      </c>
      <c r="B107" s="26" t="s">
        <v>198</v>
      </c>
      <c r="C107" s="23">
        <v>87555</v>
      </c>
      <c r="D107" s="32" t="s">
        <v>502</v>
      </c>
      <c r="E107" s="21" t="s">
        <v>575</v>
      </c>
      <c r="F107" s="17" t="s">
        <v>567</v>
      </c>
      <c r="G107" s="17" t="s">
        <v>568</v>
      </c>
      <c r="H107" s="17" t="s">
        <v>577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</row>
    <row r="108" spans="1:52" ht="38.25" x14ac:dyDescent="0.2">
      <c r="A108" s="22" t="s">
        <v>199</v>
      </c>
      <c r="B108" s="26" t="s">
        <v>534</v>
      </c>
      <c r="C108" s="23">
        <v>42500</v>
      </c>
      <c r="D108" s="32" t="s">
        <v>500</v>
      </c>
      <c r="E108" s="21" t="s">
        <v>575</v>
      </c>
      <c r="F108" s="17" t="s">
        <v>567</v>
      </c>
      <c r="G108" s="17" t="s">
        <v>568</v>
      </c>
      <c r="H108" s="17" t="s">
        <v>577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</row>
    <row r="109" spans="1:52" ht="25.5" x14ac:dyDescent="0.2">
      <c r="A109" s="22" t="s">
        <v>200</v>
      </c>
      <c r="B109" s="26" t="s">
        <v>535</v>
      </c>
      <c r="C109" s="23">
        <v>100000</v>
      </c>
      <c r="D109" s="32" t="s">
        <v>500</v>
      </c>
      <c r="E109" s="21" t="s">
        <v>575</v>
      </c>
      <c r="F109" s="17" t="s">
        <v>567</v>
      </c>
      <c r="G109" s="17" t="s">
        <v>570</v>
      </c>
      <c r="H109" s="17" t="s">
        <v>577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</row>
    <row r="110" spans="1:52" ht="25.5" x14ac:dyDescent="0.2">
      <c r="A110" s="22" t="s">
        <v>201</v>
      </c>
      <c r="B110" s="26" t="s">
        <v>202</v>
      </c>
      <c r="C110" s="23">
        <v>24800</v>
      </c>
      <c r="D110" s="32" t="s">
        <v>502</v>
      </c>
      <c r="E110" s="21" t="s">
        <v>575</v>
      </c>
      <c r="F110" s="17" t="s">
        <v>567</v>
      </c>
      <c r="G110" s="17" t="s">
        <v>568</v>
      </c>
      <c r="H110" s="17" t="s">
        <v>577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</row>
    <row r="111" spans="1:52" ht="15" customHeight="1" x14ac:dyDescent="0.2">
      <c r="A111" s="22" t="s">
        <v>203</v>
      </c>
      <c r="B111" s="26" t="s">
        <v>204</v>
      </c>
      <c r="C111" s="23">
        <v>16000</v>
      </c>
      <c r="D111" s="32" t="s">
        <v>502</v>
      </c>
      <c r="E111" s="21" t="s">
        <v>575</v>
      </c>
      <c r="F111" s="17" t="s">
        <v>567</v>
      </c>
      <c r="G111" s="17" t="s">
        <v>568</v>
      </c>
      <c r="H111" s="17" t="s">
        <v>577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</row>
    <row r="112" spans="1:52" ht="38.25" x14ac:dyDescent="0.2">
      <c r="A112" s="22" t="s">
        <v>205</v>
      </c>
      <c r="B112" s="26" t="s">
        <v>206</v>
      </c>
      <c r="C112" s="23">
        <v>30000</v>
      </c>
      <c r="D112" s="32" t="s">
        <v>500</v>
      </c>
      <c r="E112" s="21" t="s">
        <v>575</v>
      </c>
      <c r="F112" s="17" t="s">
        <v>567</v>
      </c>
      <c r="G112" s="17" t="s">
        <v>568</v>
      </c>
      <c r="H112" s="17" t="s">
        <v>577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</row>
    <row r="113" spans="1:52" ht="15" customHeight="1" x14ac:dyDescent="0.2">
      <c r="A113" s="22" t="s">
        <v>207</v>
      </c>
      <c r="B113" s="26" t="s">
        <v>208</v>
      </c>
      <c r="C113" s="30">
        <v>50000</v>
      </c>
      <c r="D113" s="32" t="s">
        <v>500</v>
      </c>
      <c r="E113" s="21" t="s">
        <v>575</v>
      </c>
      <c r="F113" s="17" t="s">
        <v>567</v>
      </c>
      <c r="G113" s="17" t="s">
        <v>568</v>
      </c>
      <c r="H113" s="17" t="s">
        <v>577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</row>
    <row r="114" spans="1:52" ht="15" customHeight="1" x14ac:dyDescent="0.2">
      <c r="A114" s="22" t="s">
        <v>209</v>
      </c>
      <c r="B114" s="26" t="s">
        <v>210</v>
      </c>
      <c r="C114" s="23">
        <v>30000</v>
      </c>
      <c r="D114" s="32" t="s">
        <v>500</v>
      </c>
      <c r="E114" s="21" t="s">
        <v>575</v>
      </c>
      <c r="F114" s="17" t="s">
        <v>567</v>
      </c>
      <c r="G114" s="17" t="s">
        <v>568</v>
      </c>
      <c r="H114" s="17" t="s">
        <v>577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</row>
    <row r="115" spans="1:52" ht="15" customHeight="1" x14ac:dyDescent="0.2">
      <c r="A115" s="22" t="s">
        <v>211</v>
      </c>
      <c r="B115" s="26" t="s">
        <v>212</v>
      </c>
      <c r="C115" s="23">
        <v>30000</v>
      </c>
      <c r="D115" s="32" t="s">
        <v>500</v>
      </c>
      <c r="E115" s="21" t="s">
        <v>575</v>
      </c>
      <c r="F115" s="17" t="s">
        <v>567</v>
      </c>
      <c r="G115" s="17" t="s">
        <v>568</v>
      </c>
      <c r="H115" s="17" t="s">
        <v>577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</row>
    <row r="116" spans="1:52" ht="15" customHeight="1" x14ac:dyDescent="0.2">
      <c r="A116" s="22" t="s">
        <v>213</v>
      </c>
      <c r="B116" s="26" t="s">
        <v>214</v>
      </c>
      <c r="C116" s="23">
        <v>82319.98</v>
      </c>
      <c r="D116" s="32" t="s">
        <v>502</v>
      </c>
      <c r="E116" s="21" t="s">
        <v>575</v>
      </c>
      <c r="F116" s="17" t="s">
        <v>567</v>
      </c>
      <c r="G116" s="17" t="s">
        <v>568</v>
      </c>
      <c r="H116" s="17" t="s">
        <v>577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</row>
    <row r="117" spans="1:52" ht="38.25" x14ac:dyDescent="0.2">
      <c r="A117" s="22" t="s">
        <v>215</v>
      </c>
      <c r="B117" s="26" t="s">
        <v>216</v>
      </c>
      <c r="C117" s="23">
        <v>150000</v>
      </c>
      <c r="D117" s="32" t="s">
        <v>502</v>
      </c>
      <c r="E117" s="21" t="s">
        <v>575</v>
      </c>
      <c r="F117" s="17" t="s">
        <v>567</v>
      </c>
      <c r="G117" s="20" t="s">
        <v>578</v>
      </c>
      <c r="H117" s="17" t="s">
        <v>577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</row>
    <row r="118" spans="1:52" ht="15" customHeight="1" x14ac:dyDescent="0.2">
      <c r="A118" s="22" t="s">
        <v>217</v>
      </c>
      <c r="B118" s="26" t="s">
        <v>218</v>
      </c>
      <c r="C118" s="23">
        <v>10000</v>
      </c>
      <c r="D118" s="32" t="s">
        <v>500</v>
      </c>
      <c r="E118" s="21" t="s">
        <v>575</v>
      </c>
      <c r="F118" s="17" t="s">
        <v>567</v>
      </c>
      <c r="G118" s="17" t="s">
        <v>568</v>
      </c>
      <c r="H118" s="17" t="s">
        <v>577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</row>
    <row r="119" spans="1:52" ht="25.5" x14ac:dyDescent="0.2">
      <c r="A119" s="22" t="s">
        <v>219</v>
      </c>
      <c r="B119" s="26" t="s">
        <v>220</v>
      </c>
      <c r="C119" s="23">
        <v>10000</v>
      </c>
      <c r="D119" s="32" t="s">
        <v>500</v>
      </c>
      <c r="E119" s="21" t="s">
        <v>575</v>
      </c>
      <c r="F119" s="17" t="s">
        <v>567</v>
      </c>
      <c r="G119" s="17" t="s">
        <v>569</v>
      </c>
      <c r="H119" s="17" t="s">
        <v>577</v>
      </c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</row>
    <row r="120" spans="1:52" ht="15" customHeight="1" x14ac:dyDescent="0.2">
      <c r="A120" s="22" t="s">
        <v>221</v>
      </c>
      <c r="B120" s="26" t="s">
        <v>222</v>
      </c>
      <c r="C120" s="23">
        <v>207000</v>
      </c>
      <c r="D120" s="32" t="s">
        <v>500</v>
      </c>
      <c r="E120" s="21" t="s">
        <v>575</v>
      </c>
      <c r="F120" s="17" t="s">
        <v>567</v>
      </c>
      <c r="G120" s="17" t="s">
        <v>569</v>
      </c>
      <c r="H120" s="17" t="s">
        <v>577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</row>
    <row r="121" spans="1:52" ht="25.5" x14ac:dyDescent="0.2">
      <c r="A121" s="22" t="s">
        <v>223</v>
      </c>
      <c r="B121" s="26" t="s">
        <v>224</v>
      </c>
      <c r="C121" s="30">
        <v>124864.6</v>
      </c>
      <c r="D121" s="32" t="s">
        <v>502</v>
      </c>
      <c r="E121" s="21" t="s">
        <v>575</v>
      </c>
      <c r="F121" s="17" t="s">
        <v>567</v>
      </c>
      <c r="G121" s="17" t="s">
        <v>568</v>
      </c>
      <c r="H121" s="17" t="s">
        <v>577</v>
      </c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</row>
    <row r="122" spans="1:52" ht="25.5" x14ac:dyDescent="0.2">
      <c r="A122" s="22" t="s">
        <v>225</v>
      </c>
      <c r="B122" s="26" t="s">
        <v>226</v>
      </c>
      <c r="C122" s="23">
        <v>39690</v>
      </c>
      <c r="D122" s="32" t="s">
        <v>502</v>
      </c>
      <c r="E122" s="21" t="s">
        <v>575</v>
      </c>
      <c r="F122" s="17" t="s">
        <v>567</v>
      </c>
      <c r="G122" s="17" t="s">
        <v>569</v>
      </c>
      <c r="H122" s="17" t="s">
        <v>577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</row>
    <row r="123" spans="1:52" ht="25.5" x14ac:dyDescent="0.2">
      <c r="A123" s="22" t="s">
        <v>227</v>
      </c>
      <c r="B123" s="26" t="s">
        <v>228</v>
      </c>
      <c r="C123" s="23">
        <v>231880</v>
      </c>
      <c r="D123" s="32" t="s">
        <v>500</v>
      </c>
      <c r="E123" s="21" t="s">
        <v>575</v>
      </c>
      <c r="F123" s="17" t="s">
        <v>567</v>
      </c>
      <c r="G123" s="17" t="s">
        <v>570</v>
      </c>
      <c r="H123" s="17" t="s">
        <v>564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</row>
    <row r="124" spans="1:52" ht="38.25" x14ac:dyDescent="0.2">
      <c r="A124" s="22" t="s">
        <v>229</v>
      </c>
      <c r="B124" s="26" t="s">
        <v>230</v>
      </c>
      <c r="C124" s="23">
        <v>87749.47</v>
      </c>
      <c r="D124" s="32" t="s">
        <v>503</v>
      </c>
      <c r="E124" s="21" t="s">
        <v>575</v>
      </c>
      <c r="F124" s="17" t="s">
        <v>567</v>
      </c>
      <c r="G124" s="20" t="s">
        <v>578</v>
      </c>
      <c r="H124" s="17" t="s">
        <v>564</v>
      </c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</row>
    <row r="125" spans="1:52" ht="25.5" x14ac:dyDescent="0.2">
      <c r="A125" s="22" t="s">
        <v>525</v>
      </c>
      <c r="B125" s="26" t="s">
        <v>526</v>
      </c>
      <c r="C125" s="23">
        <v>30000</v>
      </c>
      <c r="D125" s="32" t="s">
        <v>527</v>
      </c>
      <c r="E125" s="21" t="s">
        <v>575</v>
      </c>
      <c r="F125" s="17" t="s">
        <v>567</v>
      </c>
      <c r="G125" s="17" t="s">
        <v>568</v>
      </c>
      <c r="H125" s="17" t="s">
        <v>564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</row>
    <row r="126" spans="1:52" ht="25.5" x14ac:dyDescent="0.2">
      <c r="A126" s="22" t="s">
        <v>231</v>
      </c>
      <c r="B126" s="26" t="s">
        <v>232</v>
      </c>
      <c r="C126" s="23">
        <v>200000</v>
      </c>
      <c r="D126" s="32" t="s">
        <v>503</v>
      </c>
      <c r="E126" s="21" t="s">
        <v>575</v>
      </c>
      <c r="F126" s="17" t="s">
        <v>567</v>
      </c>
      <c r="G126" s="17" t="s">
        <v>568</v>
      </c>
      <c r="H126" s="17" t="s">
        <v>564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</row>
    <row r="127" spans="1:52" ht="15" customHeight="1" x14ac:dyDescent="0.2">
      <c r="A127" s="22" t="s">
        <v>233</v>
      </c>
      <c r="B127" s="26" t="s">
        <v>234</v>
      </c>
      <c r="C127" s="23">
        <v>550471.57999999996</v>
      </c>
      <c r="D127" s="32" t="s">
        <v>521</v>
      </c>
      <c r="E127" s="21" t="s">
        <v>575</v>
      </c>
      <c r="F127" s="17" t="s">
        <v>567</v>
      </c>
      <c r="G127" s="17" t="s">
        <v>568</v>
      </c>
      <c r="H127" s="17" t="s">
        <v>577</v>
      </c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</row>
    <row r="128" spans="1:52" ht="25.5" x14ac:dyDescent="0.2">
      <c r="A128" s="22" t="s">
        <v>235</v>
      </c>
      <c r="B128" s="26" t="s">
        <v>236</v>
      </c>
      <c r="C128" s="23">
        <v>8376</v>
      </c>
      <c r="D128" s="32" t="s">
        <v>500</v>
      </c>
      <c r="E128" s="21" t="s">
        <v>565</v>
      </c>
      <c r="F128" s="17" t="s">
        <v>567</v>
      </c>
      <c r="G128" s="17" t="s">
        <v>568</v>
      </c>
      <c r="H128" s="17" t="s">
        <v>577</v>
      </c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</row>
    <row r="129" spans="1:52" ht="25.5" x14ac:dyDescent="0.2">
      <c r="A129" s="22" t="s">
        <v>237</v>
      </c>
      <c r="B129" s="26" t="s">
        <v>238</v>
      </c>
      <c r="C129" s="23">
        <v>30000</v>
      </c>
      <c r="D129" s="32" t="s">
        <v>527</v>
      </c>
      <c r="E129" s="21" t="s">
        <v>575</v>
      </c>
      <c r="F129" s="17" t="s">
        <v>567</v>
      </c>
      <c r="G129" s="17" t="s">
        <v>568</v>
      </c>
      <c r="H129" s="17" t="s">
        <v>577</v>
      </c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</row>
    <row r="130" spans="1:52" ht="25.5" x14ac:dyDescent="0.2">
      <c r="A130" s="22" t="s">
        <v>239</v>
      </c>
      <c r="B130" s="26" t="s">
        <v>240</v>
      </c>
      <c r="C130" s="23">
        <v>29371.08</v>
      </c>
      <c r="D130" s="32" t="s">
        <v>500</v>
      </c>
      <c r="E130" s="21" t="s">
        <v>575</v>
      </c>
      <c r="F130" s="17" t="s">
        <v>567</v>
      </c>
      <c r="G130" s="17" t="s">
        <v>568</v>
      </c>
      <c r="H130" s="17" t="s">
        <v>577</v>
      </c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</row>
    <row r="131" spans="1:52" ht="15" customHeight="1" x14ac:dyDescent="0.2">
      <c r="A131" s="22" t="s">
        <v>241</v>
      </c>
      <c r="B131" s="26" t="s">
        <v>242</v>
      </c>
      <c r="C131" s="23">
        <v>5123.28</v>
      </c>
      <c r="D131" s="32" t="s">
        <v>502</v>
      </c>
      <c r="E131" s="21" t="s">
        <v>575</v>
      </c>
      <c r="F131" s="17" t="s">
        <v>567</v>
      </c>
      <c r="G131" s="17" t="s">
        <v>572</v>
      </c>
      <c r="H131" s="17" t="s">
        <v>577</v>
      </c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</row>
    <row r="132" spans="1:52" ht="25.5" x14ac:dyDescent="0.2">
      <c r="A132" s="22" t="s">
        <v>243</v>
      </c>
      <c r="B132" s="26" t="s">
        <v>244</v>
      </c>
      <c r="C132" s="23">
        <v>73402.92</v>
      </c>
      <c r="D132" s="32" t="s">
        <v>502</v>
      </c>
      <c r="E132" s="21" t="s">
        <v>575</v>
      </c>
      <c r="F132" s="17" t="s">
        <v>567</v>
      </c>
      <c r="G132" s="17" t="s">
        <v>571</v>
      </c>
      <c r="H132" s="17" t="s">
        <v>577</v>
      </c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</row>
    <row r="133" spans="1:52" ht="15" customHeight="1" x14ac:dyDescent="0.2">
      <c r="A133" s="22" t="s">
        <v>245</v>
      </c>
      <c r="B133" s="26" t="s">
        <v>246</v>
      </c>
      <c r="C133" s="23">
        <v>50000</v>
      </c>
      <c r="D133" s="32" t="s">
        <v>504</v>
      </c>
      <c r="E133" s="21" t="s">
        <v>575</v>
      </c>
      <c r="F133" s="17" t="s">
        <v>567</v>
      </c>
      <c r="G133" s="17" t="s">
        <v>569</v>
      </c>
      <c r="H133" s="17" t="s">
        <v>577</v>
      </c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</row>
    <row r="134" spans="1:52" ht="25.5" x14ac:dyDescent="0.2">
      <c r="A134" s="22" t="s">
        <v>247</v>
      </c>
      <c r="B134" s="26" t="s">
        <v>248</v>
      </c>
      <c r="C134" s="23">
        <v>2000</v>
      </c>
      <c r="D134" s="32" t="s">
        <v>500</v>
      </c>
      <c r="E134" s="21" t="s">
        <v>575</v>
      </c>
      <c r="F134" s="17" t="s">
        <v>567</v>
      </c>
      <c r="G134" s="17" t="s">
        <v>568</v>
      </c>
      <c r="H134" s="17" t="s">
        <v>577</v>
      </c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</row>
    <row r="135" spans="1:52" ht="15" customHeight="1" x14ac:dyDescent="0.2">
      <c r="A135" s="22" t="s">
        <v>249</v>
      </c>
      <c r="B135" s="26" t="s">
        <v>250</v>
      </c>
      <c r="C135" s="23">
        <v>30000</v>
      </c>
      <c r="D135" s="32" t="s">
        <v>502</v>
      </c>
      <c r="E135" s="21" t="s">
        <v>575</v>
      </c>
      <c r="F135" s="17" t="s">
        <v>567</v>
      </c>
      <c r="G135" s="17" t="s">
        <v>570</v>
      </c>
      <c r="H135" s="17" t="s">
        <v>577</v>
      </c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</row>
    <row r="136" spans="1:52" ht="25.5" x14ac:dyDescent="0.2">
      <c r="A136" s="22" t="s">
        <v>251</v>
      </c>
      <c r="B136" s="26" t="s">
        <v>252</v>
      </c>
      <c r="C136" s="23">
        <v>9400</v>
      </c>
      <c r="D136" s="32" t="s">
        <v>500</v>
      </c>
      <c r="E136" s="21" t="s">
        <v>575</v>
      </c>
      <c r="F136" s="17" t="s">
        <v>567</v>
      </c>
      <c r="G136" s="17" t="s">
        <v>568</v>
      </c>
      <c r="H136" s="17" t="s">
        <v>577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</row>
    <row r="137" spans="1:52" ht="15" customHeight="1" x14ac:dyDescent="0.2">
      <c r="A137" s="22" t="s">
        <v>253</v>
      </c>
      <c r="B137" s="26" t="s">
        <v>254</v>
      </c>
      <c r="C137" s="23">
        <v>160000</v>
      </c>
      <c r="D137" s="32" t="s">
        <v>502</v>
      </c>
      <c r="E137" s="21" t="s">
        <v>575</v>
      </c>
      <c r="F137" s="17" t="s">
        <v>567</v>
      </c>
      <c r="G137" s="17" t="s">
        <v>569</v>
      </c>
      <c r="H137" s="17" t="s">
        <v>564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</row>
    <row r="138" spans="1:52" ht="15" customHeight="1" x14ac:dyDescent="0.2">
      <c r="A138" s="22" t="s">
        <v>255</v>
      </c>
      <c r="B138" s="26" t="s">
        <v>256</v>
      </c>
      <c r="C138" s="23">
        <v>20000</v>
      </c>
      <c r="D138" s="32" t="s">
        <v>502</v>
      </c>
      <c r="E138" s="21" t="s">
        <v>575</v>
      </c>
      <c r="F138" s="17" t="s">
        <v>567</v>
      </c>
      <c r="G138" s="17" t="s">
        <v>568</v>
      </c>
      <c r="H138" s="17" t="s">
        <v>564</v>
      </c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</row>
    <row r="139" spans="1:52" ht="15" customHeight="1" x14ac:dyDescent="0.2">
      <c r="A139" s="22" t="s">
        <v>528</v>
      </c>
      <c r="B139" s="26" t="s">
        <v>529</v>
      </c>
      <c r="C139" s="23">
        <v>15000</v>
      </c>
      <c r="D139" s="32" t="s">
        <v>527</v>
      </c>
      <c r="E139" s="21" t="s">
        <v>575</v>
      </c>
      <c r="F139" s="17" t="s">
        <v>567</v>
      </c>
      <c r="G139" s="17" t="s">
        <v>569</v>
      </c>
      <c r="H139" s="17" t="s">
        <v>564</v>
      </c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</row>
    <row r="140" spans="1:52" ht="25.5" x14ac:dyDescent="0.2">
      <c r="A140" s="22" t="s">
        <v>257</v>
      </c>
      <c r="B140" s="26" t="s">
        <v>258</v>
      </c>
      <c r="C140" s="23">
        <v>6944</v>
      </c>
      <c r="D140" s="32" t="s">
        <v>505</v>
      </c>
      <c r="E140" s="21" t="s">
        <v>565</v>
      </c>
      <c r="F140" s="17" t="s">
        <v>567</v>
      </c>
      <c r="G140" s="17" t="s">
        <v>568</v>
      </c>
      <c r="H140" s="17" t="s">
        <v>577</v>
      </c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</row>
    <row r="141" spans="1:52" ht="38.25" x14ac:dyDescent="0.2">
      <c r="A141" s="22" t="s">
        <v>259</v>
      </c>
      <c r="B141" s="26" t="s">
        <v>260</v>
      </c>
      <c r="C141" s="23">
        <v>8432</v>
      </c>
      <c r="D141" s="32" t="s">
        <v>505</v>
      </c>
      <c r="E141" s="21" t="s">
        <v>565</v>
      </c>
      <c r="F141" s="17" t="s">
        <v>567</v>
      </c>
      <c r="G141" s="20" t="s">
        <v>578</v>
      </c>
      <c r="H141" s="17" t="s">
        <v>577</v>
      </c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</row>
    <row r="142" spans="1:52" ht="25.5" x14ac:dyDescent="0.2">
      <c r="A142" s="22" t="s">
        <v>261</v>
      </c>
      <c r="B142" s="26" t="s">
        <v>262</v>
      </c>
      <c r="C142" s="23">
        <v>3720</v>
      </c>
      <c r="D142" s="32" t="s">
        <v>500</v>
      </c>
      <c r="E142" s="21" t="s">
        <v>565</v>
      </c>
      <c r="F142" s="17" t="s">
        <v>567</v>
      </c>
      <c r="G142" s="17" t="s">
        <v>568</v>
      </c>
      <c r="H142" s="17" t="s">
        <v>577</v>
      </c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</row>
    <row r="143" spans="1:52" ht="38.25" x14ac:dyDescent="0.2">
      <c r="A143" s="22" t="s">
        <v>263</v>
      </c>
      <c r="B143" s="26" t="s">
        <v>264</v>
      </c>
      <c r="C143" s="23">
        <v>3596</v>
      </c>
      <c r="D143" s="32" t="s">
        <v>500</v>
      </c>
      <c r="E143" s="21" t="s">
        <v>565</v>
      </c>
      <c r="F143" s="17" t="s">
        <v>567</v>
      </c>
      <c r="G143" s="20" t="s">
        <v>578</v>
      </c>
      <c r="H143" s="17" t="s">
        <v>577</v>
      </c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</row>
    <row r="144" spans="1:52" ht="51" x14ac:dyDescent="0.2">
      <c r="A144" s="22" t="s">
        <v>265</v>
      </c>
      <c r="B144" s="26" t="s">
        <v>266</v>
      </c>
      <c r="C144" s="23">
        <v>47000</v>
      </c>
      <c r="D144" s="32" t="s">
        <v>502</v>
      </c>
      <c r="E144" s="21" t="s">
        <v>575</v>
      </c>
      <c r="F144" s="17" t="s">
        <v>567</v>
      </c>
      <c r="G144" s="17" t="s">
        <v>568</v>
      </c>
      <c r="H144" s="17" t="s">
        <v>577</v>
      </c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</row>
    <row r="145" spans="1:52" ht="15" customHeight="1" x14ac:dyDescent="0.2">
      <c r="A145" s="22" t="s">
        <v>267</v>
      </c>
      <c r="B145" s="26" t="s">
        <v>522</v>
      </c>
      <c r="C145" s="23">
        <v>30000</v>
      </c>
      <c r="D145" s="32" t="s">
        <v>502</v>
      </c>
      <c r="E145" s="21" t="s">
        <v>575</v>
      </c>
      <c r="F145" s="17" t="s">
        <v>567</v>
      </c>
      <c r="G145" s="17" t="s">
        <v>568</v>
      </c>
      <c r="H145" s="17" t="s">
        <v>577</v>
      </c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</row>
    <row r="146" spans="1:52" ht="25.5" x14ac:dyDescent="0.2">
      <c r="A146" s="22" t="s">
        <v>268</v>
      </c>
      <c r="B146" s="26" t="s">
        <v>269</v>
      </c>
      <c r="C146" s="23">
        <v>200000</v>
      </c>
      <c r="D146" s="32" t="s">
        <v>502</v>
      </c>
      <c r="E146" s="21" t="s">
        <v>575</v>
      </c>
      <c r="F146" s="17" t="s">
        <v>567</v>
      </c>
      <c r="G146" s="17" t="s">
        <v>568</v>
      </c>
      <c r="H146" s="17" t="s">
        <v>577</v>
      </c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</row>
    <row r="147" spans="1:52" ht="15" customHeight="1" x14ac:dyDescent="0.2">
      <c r="A147" s="22" t="s">
        <v>270</v>
      </c>
      <c r="B147" s="26" t="s">
        <v>271</v>
      </c>
      <c r="C147" s="23">
        <v>50000</v>
      </c>
      <c r="D147" s="32" t="s">
        <v>502</v>
      </c>
      <c r="E147" s="21" t="s">
        <v>575</v>
      </c>
      <c r="F147" s="17" t="s">
        <v>567</v>
      </c>
      <c r="G147" s="17" t="s">
        <v>568</v>
      </c>
      <c r="H147" s="17" t="s">
        <v>577</v>
      </c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</row>
    <row r="148" spans="1:52" ht="15" customHeight="1" x14ac:dyDescent="0.2">
      <c r="A148" s="22" t="s">
        <v>272</v>
      </c>
      <c r="B148" s="26" t="s">
        <v>273</v>
      </c>
      <c r="C148" s="23">
        <v>19810.63</v>
      </c>
      <c r="D148" s="32" t="s">
        <v>502</v>
      </c>
      <c r="E148" s="21" t="s">
        <v>575</v>
      </c>
      <c r="F148" s="17" t="s">
        <v>567</v>
      </c>
      <c r="G148" s="17" t="s">
        <v>568</v>
      </c>
      <c r="H148" s="17" t="s">
        <v>564</v>
      </c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</row>
    <row r="149" spans="1:52" ht="38.25" x14ac:dyDescent="0.2">
      <c r="A149" s="22" t="s">
        <v>274</v>
      </c>
      <c r="B149" s="26" t="s">
        <v>275</v>
      </c>
      <c r="C149" s="30">
        <v>200000</v>
      </c>
      <c r="D149" s="32" t="s">
        <v>502</v>
      </c>
      <c r="E149" s="21" t="s">
        <v>575</v>
      </c>
      <c r="F149" s="17" t="s">
        <v>567</v>
      </c>
      <c r="G149" s="20" t="s">
        <v>578</v>
      </c>
      <c r="H149" s="17" t="s">
        <v>577</v>
      </c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</row>
    <row r="150" spans="1:52" ht="25.5" x14ac:dyDescent="0.2">
      <c r="A150" s="22" t="s">
        <v>276</v>
      </c>
      <c r="B150" s="26" t="s">
        <v>277</v>
      </c>
      <c r="C150" s="30">
        <v>20000</v>
      </c>
      <c r="D150" s="32" t="s">
        <v>500</v>
      </c>
      <c r="E150" s="21" t="s">
        <v>575</v>
      </c>
      <c r="F150" s="17" t="s">
        <v>567</v>
      </c>
      <c r="G150" s="17" t="s">
        <v>561</v>
      </c>
      <c r="H150" s="17" t="s">
        <v>564</v>
      </c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</row>
    <row r="151" spans="1:52" ht="38.25" x14ac:dyDescent="0.2">
      <c r="A151" s="22" t="s">
        <v>278</v>
      </c>
      <c r="B151" s="26" t="s">
        <v>279</v>
      </c>
      <c r="C151" s="23">
        <v>10000</v>
      </c>
      <c r="D151" s="32" t="s">
        <v>500</v>
      </c>
      <c r="E151" s="21" t="s">
        <v>575</v>
      </c>
      <c r="F151" s="17" t="s">
        <v>567</v>
      </c>
      <c r="G151" s="20" t="s">
        <v>578</v>
      </c>
      <c r="H151" s="17" t="s">
        <v>564</v>
      </c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</row>
    <row r="152" spans="1:52" ht="25.5" x14ac:dyDescent="0.2">
      <c r="A152" s="22" t="s">
        <v>280</v>
      </c>
      <c r="B152" s="26" t="s">
        <v>281</v>
      </c>
      <c r="C152" s="30">
        <v>50000</v>
      </c>
      <c r="D152" s="32" t="s">
        <v>500</v>
      </c>
      <c r="E152" s="21" t="s">
        <v>575</v>
      </c>
      <c r="F152" s="17" t="s">
        <v>567</v>
      </c>
      <c r="G152" s="17" t="s">
        <v>561</v>
      </c>
      <c r="H152" s="17" t="s">
        <v>564</v>
      </c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</row>
    <row r="153" spans="1:52" ht="38.25" x14ac:dyDescent="0.2">
      <c r="A153" s="22" t="s">
        <v>282</v>
      </c>
      <c r="B153" s="26" t="s">
        <v>283</v>
      </c>
      <c r="C153" s="23">
        <v>242000</v>
      </c>
      <c r="D153" s="32" t="s">
        <v>502</v>
      </c>
      <c r="E153" s="21" t="s">
        <v>575</v>
      </c>
      <c r="F153" s="17" t="s">
        <v>567</v>
      </c>
      <c r="G153" s="20" t="s">
        <v>578</v>
      </c>
      <c r="H153" s="17" t="s">
        <v>577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</row>
    <row r="154" spans="1:52" ht="15" customHeight="1" x14ac:dyDescent="0.2">
      <c r="A154" s="22" t="s">
        <v>284</v>
      </c>
      <c r="B154" s="26" t="s">
        <v>285</v>
      </c>
      <c r="C154" s="30">
        <v>179610.53</v>
      </c>
      <c r="D154" s="32" t="s">
        <v>503</v>
      </c>
      <c r="E154" s="21" t="s">
        <v>575</v>
      </c>
      <c r="F154" s="17" t="s">
        <v>567</v>
      </c>
      <c r="G154" s="17" t="s">
        <v>568</v>
      </c>
      <c r="H154" s="17" t="s">
        <v>564</v>
      </c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</row>
    <row r="155" spans="1:52" ht="15" customHeight="1" x14ac:dyDescent="0.2">
      <c r="A155" s="22" t="s">
        <v>286</v>
      </c>
      <c r="B155" s="26" t="s">
        <v>287</v>
      </c>
      <c r="C155" s="30">
        <v>50000</v>
      </c>
      <c r="D155" s="32" t="s">
        <v>500</v>
      </c>
      <c r="E155" s="21" t="s">
        <v>575</v>
      </c>
      <c r="F155" s="17" t="s">
        <v>567</v>
      </c>
      <c r="G155" s="17" t="s">
        <v>561</v>
      </c>
      <c r="H155" s="17" t="s">
        <v>564</v>
      </c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</row>
    <row r="156" spans="1:52" ht="25.5" x14ac:dyDescent="0.2">
      <c r="A156" s="22" t="s">
        <v>288</v>
      </c>
      <c r="B156" s="26" t="s">
        <v>289</v>
      </c>
      <c r="C156" s="23">
        <v>83627.3</v>
      </c>
      <c r="D156" s="32" t="s">
        <v>502</v>
      </c>
      <c r="E156" s="21" t="s">
        <v>575</v>
      </c>
      <c r="F156" s="17" t="s">
        <v>567</v>
      </c>
      <c r="G156" s="17" t="s">
        <v>568</v>
      </c>
      <c r="H156" s="17" t="s">
        <v>577</v>
      </c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</row>
    <row r="157" spans="1:52" ht="15" customHeight="1" x14ac:dyDescent="0.2">
      <c r="A157" s="22" t="s">
        <v>290</v>
      </c>
      <c r="B157" s="26" t="s">
        <v>291</v>
      </c>
      <c r="C157" s="30">
        <v>90000</v>
      </c>
      <c r="D157" s="32" t="s">
        <v>503</v>
      </c>
      <c r="E157" s="21" t="s">
        <v>575</v>
      </c>
      <c r="F157" s="17" t="s">
        <v>567</v>
      </c>
      <c r="G157" s="17" t="s">
        <v>569</v>
      </c>
      <c r="H157" s="17" t="s">
        <v>564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</row>
    <row r="158" spans="1:52" ht="25.5" x14ac:dyDescent="0.2">
      <c r="A158" s="22" t="s">
        <v>292</v>
      </c>
      <c r="B158" s="26" t="s">
        <v>293</v>
      </c>
      <c r="C158" s="23">
        <v>44925.19</v>
      </c>
      <c r="D158" s="32" t="s">
        <v>502</v>
      </c>
      <c r="E158" s="21" t="s">
        <v>575</v>
      </c>
      <c r="F158" s="17" t="s">
        <v>567</v>
      </c>
      <c r="G158" s="17" t="s">
        <v>569</v>
      </c>
      <c r="H158" s="17" t="s">
        <v>577</v>
      </c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</row>
    <row r="159" spans="1:52" ht="25.5" x14ac:dyDescent="0.2">
      <c r="A159" s="22" t="s">
        <v>294</v>
      </c>
      <c r="B159" s="26" t="s">
        <v>295</v>
      </c>
      <c r="C159" s="30">
        <v>250000</v>
      </c>
      <c r="D159" s="32" t="s">
        <v>503</v>
      </c>
      <c r="E159" s="21" t="s">
        <v>575</v>
      </c>
      <c r="F159" s="17" t="s">
        <v>567</v>
      </c>
      <c r="G159" s="17" t="s">
        <v>568</v>
      </c>
      <c r="H159" s="17" t="s">
        <v>564</v>
      </c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</row>
    <row r="160" spans="1:52" ht="25.5" x14ac:dyDescent="0.2">
      <c r="A160" s="22" t="s">
        <v>296</v>
      </c>
      <c r="B160" s="26" t="s">
        <v>297</v>
      </c>
      <c r="C160" s="30">
        <v>60000</v>
      </c>
      <c r="D160" s="32" t="s">
        <v>503</v>
      </c>
      <c r="E160" s="21" t="s">
        <v>575</v>
      </c>
      <c r="F160" s="17" t="s">
        <v>567</v>
      </c>
      <c r="G160" s="17" t="s">
        <v>570</v>
      </c>
      <c r="H160" s="17" t="s">
        <v>564</v>
      </c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</row>
    <row r="161" spans="1:52" ht="15" customHeight="1" x14ac:dyDescent="0.2">
      <c r="A161" s="22" t="s">
        <v>298</v>
      </c>
      <c r="B161" s="26" t="s">
        <v>299</v>
      </c>
      <c r="C161" s="23">
        <v>5000</v>
      </c>
      <c r="D161" s="32" t="s">
        <v>502</v>
      </c>
      <c r="E161" s="21" t="s">
        <v>575</v>
      </c>
      <c r="F161" s="17" t="s">
        <v>567</v>
      </c>
      <c r="G161" s="17" t="s">
        <v>568</v>
      </c>
      <c r="H161" s="17" t="s">
        <v>577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</row>
    <row r="162" spans="1:52" ht="25.5" x14ac:dyDescent="0.2">
      <c r="A162" s="22" t="s">
        <v>300</v>
      </c>
      <c r="B162" s="26" t="s">
        <v>301</v>
      </c>
      <c r="C162" s="23">
        <v>41480.980000000003</v>
      </c>
      <c r="D162" s="32" t="s">
        <v>502</v>
      </c>
      <c r="E162" s="21" t="s">
        <v>575</v>
      </c>
      <c r="F162" s="17" t="s">
        <v>567</v>
      </c>
      <c r="G162" s="17" t="s">
        <v>569</v>
      </c>
      <c r="H162" s="17" t="s">
        <v>577</v>
      </c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</row>
    <row r="163" spans="1:52" ht="25.5" x14ac:dyDescent="0.2">
      <c r="A163" s="22" t="s">
        <v>302</v>
      </c>
      <c r="B163" s="26" t="s">
        <v>297</v>
      </c>
      <c r="C163" s="23">
        <v>11021.07</v>
      </c>
      <c r="D163" s="32" t="s">
        <v>502</v>
      </c>
      <c r="E163" s="21" t="s">
        <v>575</v>
      </c>
      <c r="F163" s="17" t="s">
        <v>567</v>
      </c>
      <c r="G163" s="17" t="s">
        <v>570</v>
      </c>
      <c r="H163" s="17" t="s">
        <v>577</v>
      </c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</row>
    <row r="164" spans="1:52" ht="25.5" x14ac:dyDescent="0.2">
      <c r="A164" s="22" t="s">
        <v>303</v>
      </c>
      <c r="B164" s="26" t="s">
        <v>304</v>
      </c>
      <c r="C164" s="23">
        <v>36246.82</v>
      </c>
      <c r="D164" s="32" t="s">
        <v>502</v>
      </c>
      <c r="E164" s="21" t="s">
        <v>575</v>
      </c>
      <c r="F164" s="17" t="s">
        <v>567</v>
      </c>
      <c r="G164" s="17" t="s">
        <v>568</v>
      </c>
      <c r="H164" s="17" t="s">
        <v>577</v>
      </c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</row>
    <row r="165" spans="1:52" ht="15" customHeight="1" x14ac:dyDescent="0.2">
      <c r="A165" s="22" t="s">
        <v>305</v>
      </c>
      <c r="B165" s="26" t="s">
        <v>306</v>
      </c>
      <c r="C165" s="30">
        <v>50000</v>
      </c>
      <c r="D165" s="32" t="s">
        <v>500</v>
      </c>
      <c r="E165" s="21" t="s">
        <v>575</v>
      </c>
      <c r="F165" s="17" t="s">
        <v>567</v>
      </c>
      <c r="G165" s="17" t="s">
        <v>568</v>
      </c>
      <c r="H165" s="17" t="s">
        <v>564</v>
      </c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</row>
    <row r="166" spans="1:52" ht="25.5" x14ac:dyDescent="0.2">
      <c r="A166" s="22" t="s">
        <v>307</v>
      </c>
      <c r="B166" s="26" t="s">
        <v>308</v>
      </c>
      <c r="C166" s="23">
        <v>21892.2</v>
      </c>
      <c r="D166" s="32" t="s">
        <v>500</v>
      </c>
      <c r="E166" s="21" t="s">
        <v>576</v>
      </c>
      <c r="F166" s="17" t="s">
        <v>567</v>
      </c>
      <c r="G166" s="17" t="s">
        <v>568</v>
      </c>
      <c r="H166" s="17" t="s">
        <v>577</v>
      </c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</row>
    <row r="167" spans="1:52" ht="25.5" x14ac:dyDescent="0.2">
      <c r="A167" s="22" t="s">
        <v>309</v>
      </c>
      <c r="B167" s="26" t="s">
        <v>310</v>
      </c>
      <c r="C167" s="23">
        <v>17050</v>
      </c>
      <c r="D167" s="32" t="s">
        <v>502</v>
      </c>
      <c r="E167" s="21" t="s">
        <v>576</v>
      </c>
      <c r="F167" s="17" t="s">
        <v>567</v>
      </c>
      <c r="G167" s="17" t="s">
        <v>568</v>
      </c>
      <c r="H167" s="17" t="s">
        <v>577</v>
      </c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</row>
    <row r="168" spans="1:52" s="31" customFormat="1" ht="25.5" x14ac:dyDescent="0.2">
      <c r="A168" s="22" t="s">
        <v>311</v>
      </c>
      <c r="B168" s="26" t="s">
        <v>312</v>
      </c>
      <c r="C168" s="30">
        <v>10000</v>
      </c>
      <c r="D168" s="32" t="s">
        <v>537</v>
      </c>
      <c r="E168" s="21" t="s">
        <v>565</v>
      </c>
      <c r="F168" s="17" t="s">
        <v>567</v>
      </c>
      <c r="G168" s="17" t="s">
        <v>561</v>
      </c>
      <c r="H168" s="17" t="s">
        <v>564</v>
      </c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</row>
    <row r="169" spans="1:52" ht="15" customHeight="1" x14ac:dyDescent="0.2">
      <c r="A169" s="22" t="s">
        <v>313</v>
      </c>
      <c r="B169" s="26" t="s">
        <v>314</v>
      </c>
      <c r="C169" s="23">
        <v>5000</v>
      </c>
      <c r="D169" s="32" t="s">
        <v>500</v>
      </c>
      <c r="E169" s="21" t="s">
        <v>576</v>
      </c>
      <c r="F169" s="17" t="s">
        <v>567</v>
      </c>
      <c r="G169" s="17" t="s">
        <v>568</v>
      </c>
      <c r="H169" s="17" t="s">
        <v>564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</row>
    <row r="170" spans="1:52" s="31" customFormat="1" ht="15" customHeight="1" x14ac:dyDescent="0.2">
      <c r="A170" s="22" t="s">
        <v>315</v>
      </c>
      <c r="B170" s="26" t="s">
        <v>506</v>
      </c>
      <c r="C170" s="30">
        <v>8000</v>
      </c>
      <c r="D170" s="32" t="s">
        <v>507</v>
      </c>
      <c r="E170" s="21" t="s">
        <v>576</v>
      </c>
      <c r="F170" s="17" t="s">
        <v>567</v>
      </c>
      <c r="G170" s="17" t="s">
        <v>568</v>
      </c>
      <c r="H170" s="17" t="s">
        <v>577</v>
      </c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</row>
    <row r="171" spans="1:52" ht="51" x14ac:dyDescent="0.2">
      <c r="A171" s="22" t="s">
        <v>316</v>
      </c>
      <c r="B171" s="26" t="s">
        <v>317</v>
      </c>
      <c r="C171" s="23">
        <v>3690</v>
      </c>
      <c r="D171" s="32" t="s">
        <v>500</v>
      </c>
      <c r="E171" s="21" t="s">
        <v>576</v>
      </c>
      <c r="F171" s="17" t="s">
        <v>567</v>
      </c>
      <c r="G171" s="17" t="s">
        <v>572</v>
      </c>
      <c r="H171" s="17" t="s">
        <v>577</v>
      </c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</row>
    <row r="172" spans="1:52" ht="38.25" x14ac:dyDescent="0.2">
      <c r="A172" s="22" t="s">
        <v>318</v>
      </c>
      <c r="B172" s="26" t="s">
        <v>319</v>
      </c>
      <c r="C172" s="23">
        <v>6841.24</v>
      </c>
      <c r="D172" s="32" t="s">
        <v>508</v>
      </c>
      <c r="E172" s="21" t="s">
        <v>576</v>
      </c>
      <c r="F172" s="17" t="s">
        <v>567</v>
      </c>
      <c r="G172" s="17" t="s">
        <v>568</v>
      </c>
      <c r="H172" s="17" t="s">
        <v>577</v>
      </c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</row>
    <row r="173" spans="1:52" ht="38.25" x14ac:dyDescent="0.2">
      <c r="A173" s="22" t="s">
        <v>320</v>
      </c>
      <c r="B173" s="26" t="s">
        <v>321</v>
      </c>
      <c r="C173" s="23">
        <v>15000</v>
      </c>
      <c r="D173" s="32" t="s">
        <v>500</v>
      </c>
      <c r="E173" s="21" t="s">
        <v>576</v>
      </c>
      <c r="F173" s="17" t="s">
        <v>567</v>
      </c>
      <c r="G173" s="17" t="s">
        <v>568</v>
      </c>
      <c r="H173" s="17" t="s">
        <v>577</v>
      </c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</row>
    <row r="174" spans="1:52" ht="25.5" x14ac:dyDescent="0.2">
      <c r="A174" s="22" t="s">
        <v>322</v>
      </c>
      <c r="B174" s="26" t="s">
        <v>323</v>
      </c>
      <c r="C174" s="23">
        <v>4833.3100000000004</v>
      </c>
      <c r="D174" s="32" t="s">
        <v>500</v>
      </c>
      <c r="E174" s="21" t="s">
        <v>576</v>
      </c>
      <c r="F174" s="17" t="s">
        <v>567</v>
      </c>
      <c r="G174" s="17" t="s">
        <v>568</v>
      </c>
      <c r="H174" s="17" t="s">
        <v>577</v>
      </c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</row>
    <row r="175" spans="1:52" ht="38.25" x14ac:dyDescent="0.2">
      <c r="A175" s="22" t="s">
        <v>324</v>
      </c>
      <c r="B175" s="26" t="s">
        <v>325</v>
      </c>
      <c r="C175" s="23">
        <v>29629.06</v>
      </c>
      <c r="D175" s="32" t="s">
        <v>500</v>
      </c>
      <c r="E175" s="21" t="s">
        <v>576</v>
      </c>
      <c r="F175" s="17" t="s">
        <v>567</v>
      </c>
      <c r="G175" s="17" t="s">
        <v>568</v>
      </c>
      <c r="H175" s="17" t="s">
        <v>577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</row>
    <row r="176" spans="1:52" ht="15" customHeight="1" x14ac:dyDescent="0.2">
      <c r="A176" s="22" t="s">
        <v>326</v>
      </c>
      <c r="B176" s="26" t="s">
        <v>327</v>
      </c>
      <c r="C176" s="23">
        <v>63264</v>
      </c>
      <c r="D176" s="32" t="s">
        <v>500</v>
      </c>
      <c r="E176" s="21" t="s">
        <v>576</v>
      </c>
      <c r="F176" s="17" t="s">
        <v>567</v>
      </c>
      <c r="G176" s="17" t="s">
        <v>568</v>
      </c>
      <c r="H176" s="17" t="s">
        <v>577</v>
      </c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</row>
    <row r="177" spans="1:52" ht="25.5" x14ac:dyDescent="0.2">
      <c r="A177" s="22" t="s">
        <v>328</v>
      </c>
      <c r="B177" s="26" t="s">
        <v>329</v>
      </c>
      <c r="C177" s="23">
        <v>19430.810000000001</v>
      </c>
      <c r="D177" s="32" t="s">
        <v>502</v>
      </c>
      <c r="E177" s="21" t="s">
        <v>576</v>
      </c>
      <c r="F177" s="17" t="s">
        <v>567</v>
      </c>
      <c r="G177" s="17" t="s">
        <v>568</v>
      </c>
      <c r="H177" s="17" t="s">
        <v>577</v>
      </c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</row>
    <row r="178" spans="1:52" ht="25.5" x14ac:dyDescent="0.2">
      <c r="A178" s="22" t="s">
        <v>330</v>
      </c>
      <c r="B178" s="26" t="s">
        <v>331</v>
      </c>
      <c r="C178" s="30">
        <v>80000</v>
      </c>
      <c r="D178" s="32" t="s">
        <v>500</v>
      </c>
      <c r="E178" s="21" t="s">
        <v>576</v>
      </c>
      <c r="F178" s="17" t="s">
        <v>567</v>
      </c>
      <c r="G178" s="17" t="s">
        <v>568</v>
      </c>
      <c r="H178" s="17" t="s">
        <v>577</v>
      </c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</row>
    <row r="179" spans="1:52" ht="25.5" x14ac:dyDescent="0.2">
      <c r="A179" s="22" t="s">
        <v>332</v>
      </c>
      <c r="B179" s="26" t="s">
        <v>333</v>
      </c>
      <c r="C179" s="23">
        <v>122711.73</v>
      </c>
      <c r="D179" s="32" t="s">
        <v>500</v>
      </c>
      <c r="E179" s="21" t="s">
        <v>576</v>
      </c>
      <c r="F179" s="17" t="s">
        <v>567</v>
      </c>
      <c r="G179" s="17" t="s">
        <v>572</v>
      </c>
      <c r="H179" s="17" t="s">
        <v>577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</row>
    <row r="180" spans="1:52" s="31" customFormat="1" ht="25.5" x14ac:dyDescent="0.2">
      <c r="A180" s="22" t="s">
        <v>334</v>
      </c>
      <c r="B180" s="26" t="s">
        <v>335</v>
      </c>
      <c r="C180" s="30">
        <v>4000</v>
      </c>
      <c r="D180" s="32" t="s">
        <v>500</v>
      </c>
      <c r="E180" s="21" t="s">
        <v>565</v>
      </c>
      <c r="F180" s="17" t="s">
        <v>573</v>
      </c>
      <c r="G180" s="17" t="s">
        <v>568</v>
      </c>
      <c r="H180" s="17" t="s">
        <v>577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</row>
    <row r="181" spans="1:52" s="31" customFormat="1" ht="25.5" x14ac:dyDescent="0.2">
      <c r="A181" s="22" t="s">
        <v>336</v>
      </c>
      <c r="B181" s="26" t="s">
        <v>337</v>
      </c>
      <c r="C181" s="30">
        <v>2000</v>
      </c>
      <c r="D181" s="32" t="s">
        <v>500</v>
      </c>
      <c r="E181" s="21" t="s">
        <v>565</v>
      </c>
      <c r="F181" s="17" t="s">
        <v>573</v>
      </c>
      <c r="G181" s="17" t="s">
        <v>569</v>
      </c>
      <c r="H181" s="17" t="s">
        <v>577</v>
      </c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</row>
    <row r="182" spans="1:52" s="31" customFormat="1" ht="25.5" x14ac:dyDescent="0.2">
      <c r="A182" s="22" t="s">
        <v>338</v>
      </c>
      <c r="B182" s="26" t="s">
        <v>339</v>
      </c>
      <c r="C182" s="30">
        <v>2000</v>
      </c>
      <c r="D182" s="32" t="s">
        <v>500</v>
      </c>
      <c r="E182" s="21" t="s">
        <v>565</v>
      </c>
      <c r="F182" s="17" t="s">
        <v>573</v>
      </c>
      <c r="G182" s="17" t="s">
        <v>570</v>
      </c>
      <c r="H182" s="17" t="s">
        <v>577</v>
      </c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</row>
    <row r="183" spans="1:52" s="31" customFormat="1" ht="38.25" x14ac:dyDescent="0.2">
      <c r="A183" s="22" t="s">
        <v>340</v>
      </c>
      <c r="B183" s="26" t="s">
        <v>341</v>
      </c>
      <c r="C183" s="30">
        <v>10000</v>
      </c>
      <c r="D183" s="32" t="s">
        <v>500</v>
      </c>
      <c r="E183" s="21" t="s">
        <v>565</v>
      </c>
      <c r="F183" s="17" t="s">
        <v>573</v>
      </c>
      <c r="G183" s="20" t="s">
        <v>578</v>
      </c>
      <c r="H183" s="17" t="s">
        <v>577</v>
      </c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</row>
    <row r="184" spans="1:52" s="31" customFormat="1" ht="38.25" x14ac:dyDescent="0.2">
      <c r="A184" s="22" t="s">
        <v>342</v>
      </c>
      <c r="B184" s="26" t="s">
        <v>343</v>
      </c>
      <c r="C184" s="30">
        <v>10000</v>
      </c>
      <c r="D184" s="32" t="s">
        <v>500</v>
      </c>
      <c r="E184" s="21" t="s">
        <v>565</v>
      </c>
      <c r="F184" s="17" t="s">
        <v>573</v>
      </c>
      <c r="G184" s="20" t="s">
        <v>578</v>
      </c>
      <c r="H184" s="17" t="s">
        <v>564</v>
      </c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</row>
    <row r="185" spans="1:52" ht="15" customHeight="1" x14ac:dyDescent="0.2">
      <c r="A185" s="22" t="s">
        <v>344</v>
      </c>
      <c r="B185" s="26" t="s">
        <v>523</v>
      </c>
      <c r="C185" s="23">
        <v>3000</v>
      </c>
      <c r="D185" s="32" t="s">
        <v>500</v>
      </c>
      <c r="E185" s="21" t="s">
        <v>565</v>
      </c>
      <c r="F185" s="17" t="s">
        <v>573</v>
      </c>
      <c r="G185" s="17" t="s">
        <v>561</v>
      </c>
      <c r="H185" s="17" t="s">
        <v>564</v>
      </c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</row>
    <row r="186" spans="1:52" ht="15" customHeight="1" x14ac:dyDescent="0.2">
      <c r="A186" s="22" t="s">
        <v>345</v>
      </c>
      <c r="B186" s="26" t="s">
        <v>3</v>
      </c>
      <c r="C186" s="23">
        <v>2000</v>
      </c>
      <c r="D186" s="32" t="s">
        <v>500</v>
      </c>
      <c r="E186" s="21" t="s">
        <v>565</v>
      </c>
      <c r="F186" s="17" t="s">
        <v>573</v>
      </c>
      <c r="G186" s="17" t="s">
        <v>561</v>
      </c>
      <c r="H186" s="17" t="s">
        <v>564</v>
      </c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</row>
    <row r="187" spans="1:52" ht="15" customHeight="1" x14ac:dyDescent="0.2">
      <c r="A187" s="22" t="s">
        <v>346</v>
      </c>
      <c r="B187" s="26" t="s">
        <v>347</v>
      </c>
      <c r="C187" s="30">
        <v>15000</v>
      </c>
      <c r="D187" s="32" t="s">
        <v>500</v>
      </c>
      <c r="E187" s="21" t="s">
        <v>565</v>
      </c>
      <c r="F187" s="17" t="s">
        <v>573</v>
      </c>
      <c r="G187" s="17" t="s">
        <v>568</v>
      </c>
      <c r="H187" s="17" t="s">
        <v>564</v>
      </c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</row>
    <row r="188" spans="1:52" ht="15" customHeight="1" x14ac:dyDescent="0.2">
      <c r="A188" s="22" t="s">
        <v>348</v>
      </c>
      <c r="B188" s="26" t="s">
        <v>349</v>
      </c>
      <c r="C188" s="23">
        <v>10000</v>
      </c>
      <c r="D188" s="32" t="s">
        <v>500</v>
      </c>
      <c r="E188" s="21" t="s">
        <v>565</v>
      </c>
      <c r="F188" s="17" t="s">
        <v>573</v>
      </c>
      <c r="G188" s="17" t="s">
        <v>570</v>
      </c>
      <c r="H188" s="17" t="s">
        <v>564</v>
      </c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</row>
    <row r="189" spans="1:52" ht="15" customHeight="1" x14ac:dyDescent="0.2">
      <c r="A189" s="22" t="s">
        <v>350</v>
      </c>
      <c r="B189" s="26" t="s">
        <v>351</v>
      </c>
      <c r="C189" s="23">
        <v>10000</v>
      </c>
      <c r="D189" s="32" t="s">
        <v>500</v>
      </c>
      <c r="E189" s="21" t="s">
        <v>565</v>
      </c>
      <c r="F189" s="17" t="s">
        <v>573</v>
      </c>
      <c r="G189" s="17" t="s">
        <v>569</v>
      </c>
      <c r="H189" s="17" t="s">
        <v>564</v>
      </c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</row>
    <row r="190" spans="1:52" ht="15" customHeight="1" x14ac:dyDescent="0.2">
      <c r="A190" s="22" t="s">
        <v>352</v>
      </c>
      <c r="B190" s="26" t="s">
        <v>353</v>
      </c>
      <c r="C190" s="23">
        <v>8000</v>
      </c>
      <c r="D190" s="32" t="s">
        <v>500</v>
      </c>
      <c r="E190" s="21" t="s">
        <v>565</v>
      </c>
      <c r="F190" s="17" t="s">
        <v>573</v>
      </c>
      <c r="G190" s="17" t="s">
        <v>571</v>
      </c>
      <c r="H190" s="17" t="s">
        <v>564</v>
      </c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</row>
    <row r="191" spans="1:52" ht="15" customHeight="1" x14ac:dyDescent="0.2">
      <c r="A191" s="22" t="s">
        <v>354</v>
      </c>
      <c r="B191" s="26" t="s">
        <v>355</v>
      </c>
      <c r="C191" s="23">
        <v>5000</v>
      </c>
      <c r="D191" s="32" t="s">
        <v>500</v>
      </c>
      <c r="E191" s="21" t="s">
        <v>565</v>
      </c>
      <c r="F191" s="17" t="s">
        <v>573</v>
      </c>
      <c r="G191" s="17" t="s">
        <v>572</v>
      </c>
      <c r="H191" s="17" t="s">
        <v>564</v>
      </c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</row>
    <row r="192" spans="1:52" ht="15" customHeight="1" x14ac:dyDescent="0.2">
      <c r="A192" s="22" t="s">
        <v>356</v>
      </c>
      <c r="B192" s="26" t="s">
        <v>357</v>
      </c>
      <c r="C192" s="23">
        <v>3000</v>
      </c>
      <c r="D192" s="32" t="s">
        <v>500</v>
      </c>
      <c r="E192" s="21" t="s">
        <v>565</v>
      </c>
      <c r="F192" s="17" t="s">
        <v>573</v>
      </c>
      <c r="G192" s="17" t="s">
        <v>561</v>
      </c>
      <c r="H192" s="17" t="s">
        <v>577</v>
      </c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</row>
    <row r="193" spans="1:52" ht="25.5" x14ac:dyDescent="0.2">
      <c r="A193" s="22" t="s">
        <v>358</v>
      </c>
      <c r="B193" s="26" t="s">
        <v>359</v>
      </c>
      <c r="C193" s="23">
        <v>3000</v>
      </c>
      <c r="D193" s="32" t="s">
        <v>500</v>
      </c>
      <c r="E193" s="21" t="s">
        <v>565</v>
      </c>
      <c r="F193" s="17" t="s">
        <v>573</v>
      </c>
      <c r="G193" s="17" t="s">
        <v>561</v>
      </c>
      <c r="H193" s="17" t="s">
        <v>564</v>
      </c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</row>
    <row r="194" spans="1:52" ht="25.5" x14ac:dyDescent="0.2">
      <c r="A194" s="22" t="s">
        <v>360</v>
      </c>
      <c r="B194" s="26" t="s">
        <v>361</v>
      </c>
      <c r="C194" s="23">
        <v>3000</v>
      </c>
      <c r="D194" s="32" t="s">
        <v>500</v>
      </c>
      <c r="E194" s="21" t="s">
        <v>559</v>
      </c>
      <c r="F194" s="17" t="s">
        <v>573</v>
      </c>
      <c r="G194" s="17" t="s">
        <v>568</v>
      </c>
      <c r="H194" s="17" t="s">
        <v>564</v>
      </c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</row>
    <row r="195" spans="1:52" ht="25.5" x14ac:dyDescent="0.2">
      <c r="A195" s="22" t="s">
        <v>362</v>
      </c>
      <c r="B195" s="26" t="s">
        <v>363</v>
      </c>
      <c r="C195" s="23">
        <v>2000</v>
      </c>
      <c r="D195" s="32" t="s">
        <v>500</v>
      </c>
      <c r="E195" s="21" t="s">
        <v>559</v>
      </c>
      <c r="F195" s="17" t="s">
        <v>573</v>
      </c>
      <c r="G195" s="17" t="s">
        <v>561</v>
      </c>
      <c r="H195" s="17" t="s">
        <v>564</v>
      </c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</row>
    <row r="196" spans="1:52" ht="38.25" x14ac:dyDescent="0.2">
      <c r="A196" s="22" t="s">
        <v>364</v>
      </c>
      <c r="B196" s="26" t="s">
        <v>365</v>
      </c>
      <c r="C196" s="23">
        <v>2000</v>
      </c>
      <c r="D196" s="32" t="s">
        <v>500</v>
      </c>
      <c r="E196" s="21" t="s">
        <v>559</v>
      </c>
      <c r="F196" s="17" t="s">
        <v>573</v>
      </c>
      <c r="G196" s="20" t="s">
        <v>578</v>
      </c>
      <c r="H196" s="17" t="s">
        <v>564</v>
      </c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</row>
    <row r="197" spans="1:52" ht="51" x14ac:dyDescent="0.2">
      <c r="A197" s="22" t="s">
        <v>366</v>
      </c>
      <c r="B197" s="26" t="s">
        <v>367</v>
      </c>
      <c r="C197" s="23">
        <v>2000</v>
      </c>
      <c r="D197" s="32" t="s">
        <v>500</v>
      </c>
      <c r="E197" s="21" t="s">
        <v>559</v>
      </c>
      <c r="F197" s="17" t="s">
        <v>573</v>
      </c>
      <c r="G197" s="17" t="s">
        <v>568</v>
      </c>
      <c r="H197" s="17" t="s">
        <v>564</v>
      </c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</row>
    <row r="198" spans="1:52" ht="51" x14ac:dyDescent="0.2">
      <c r="A198" s="22" t="s">
        <v>368</v>
      </c>
      <c r="B198" s="26" t="s">
        <v>369</v>
      </c>
      <c r="C198" s="23">
        <v>2000</v>
      </c>
      <c r="D198" s="32" t="s">
        <v>500</v>
      </c>
      <c r="E198" s="21" t="s">
        <v>559</v>
      </c>
      <c r="F198" s="17" t="s">
        <v>573</v>
      </c>
      <c r="G198" s="17" t="s">
        <v>569</v>
      </c>
      <c r="H198" s="17" t="s">
        <v>564</v>
      </c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</row>
    <row r="199" spans="1:52" ht="51" x14ac:dyDescent="0.2">
      <c r="A199" s="22" t="s">
        <v>370</v>
      </c>
      <c r="B199" s="26" t="s">
        <v>371</v>
      </c>
      <c r="C199" s="23">
        <v>2000</v>
      </c>
      <c r="D199" s="32" t="s">
        <v>500</v>
      </c>
      <c r="E199" s="21" t="s">
        <v>559</v>
      </c>
      <c r="F199" s="17" t="s">
        <v>573</v>
      </c>
      <c r="G199" s="17" t="s">
        <v>570</v>
      </c>
      <c r="H199" s="17" t="s">
        <v>564</v>
      </c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</row>
    <row r="200" spans="1:52" ht="51" x14ac:dyDescent="0.2">
      <c r="A200" s="22" t="s">
        <v>372</v>
      </c>
      <c r="B200" s="26" t="s">
        <v>373</v>
      </c>
      <c r="C200" s="23">
        <v>2000</v>
      </c>
      <c r="D200" s="32" t="s">
        <v>500</v>
      </c>
      <c r="E200" s="21" t="s">
        <v>559</v>
      </c>
      <c r="F200" s="17" t="s">
        <v>573</v>
      </c>
      <c r="G200" s="17" t="s">
        <v>571</v>
      </c>
      <c r="H200" s="17" t="s">
        <v>564</v>
      </c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</row>
    <row r="201" spans="1:52" ht="51" x14ac:dyDescent="0.2">
      <c r="A201" s="22" t="s">
        <v>374</v>
      </c>
      <c r="B201" s="26" t="s">
        <v>375</v>
      </c>
      <c r="C201" s="23">
        <v>2000</v>
      </c>
      <c r="D201" s="32" t="s">
        <v>500</v>
      </c>
      <c r="E201" s="21" t="s">
        <v>559</v>
      </c>
      <c r="F201" s="17" t="s">
        <v>573</v>
      </c>
      <c r="G201" s="17" t="s">
        <v>572</v>
      </c>
      <c r="H201" s="17" t="s">
        <v>564</v>
      </c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</row>
    <row r="202" spans="1:52" ht="15" customHeight="1" x14ac:dyDescent="0.2">
      <c r="A202" s="22" t="s">
        <v>377</v>
      </c>
      <c r="B202" s="26" t="s">
        <v>376</v>
      </c>
      <c r="C202" s="23">
        <v>1000</v>
      </c>
      <c r="D202" s="32" t="s">
        <v>500</v>
      </c>
      <c r="E202" s="21" t="s">
        <v>559</v>
      </c>
      <c r="F202" s="17" t="s">
        <v>573</v>
      </c>
      <c r="G202" s="17" t="s">
        <v>561</v>
      </c>
      <c r="H202" s="17" t="s">
        <v>564</v>
      </c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</row>
    <row r="203" spans="1:52" ht="15" customHeight="1" x14ac:dyDescent="0.2">
      <c r="A203" s="22" t="s">
        <v>379</v>
      </c>
      <c r="B203" s="26" t="s">
        <v>378</v>
      </c>
      <c r="C203" s="23">
        <v>4000</v>
      </c>
      <c r="D203" s="32" t="s">
        <v>500</v>
      </c>
      <c r="E203" s="21" t="s">
        <v>559</v>
      </c>
      <c r="F203" s="17" t="s">
        <v>573</v>
      </c>
      <c r="G203" s="17" t="s">
        <v>561</v>
      </c>
      <c r="H203" s="17" t="s">
        <v>564</v>
      </c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</row>
    <row r="204" spans="1:52" ht="15" customHeight="1" x14ac:dyDescent="0.2">
      <c r="A204" s="22" t="s">
        <v>380</v>
      </c>
      <c r="B204" s="26" t="s">
        <v>381</v>
      </c>
      <c r="C204" s="23">
        <v>4000</v>
      </c>
      <c r="D204" s="32" t="s">
        <v>500</v>
      </c>
      <c r="E204" s="21" t="s">
        <v>559</v>
      </c>
      <c r="F204" s="17" t="s">
        <v>573</v>
      </c>
      <c r="G204" s="17" t="s">
        <v>561</v>
      </c>
      <c r="H204" s="17" t="s">
        <v>564</v>
      </c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</row>
    <row r="205" spans="1:52" ht="25.5" x14ac:dyDescent="0.2">
      <c r="A205" s="22" t="s">
        <v>382</v>
      </c>
      <c r="B205" s="26" t="s">
        <v>383</v>
      </c>
      <c r="C205" s="23">
        <v>2000</v>
      </c>
      <c r="D205" s="32" t="s">
        <v>500</v>
      </c>
      <c r="E205" s="21" t="s">
        <v>559</v>
      </c>
      <c r="F205" s="17" t="s">
        <v>573</v>
      </c>
      <c r="G205" s="17" t="s">
        <v>561</v>
      </c>
      <c r="H205" s="17" t="s">
        <v>564</v>
      </c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</row>
    <row r="206" spans="1:52" ht="25.5" x14ac:dyDescent="0.2">
      <c r="A206" s="22" t="s">
        <v>384</v>
      </c>
      <c r="B206" s="26" t="s">
        <v>385</v>
      </c>
      <c r="C206" s="30">
        <v>15000</v>
      </c>
      <c r="D206" s="32" t="s">
        <v>500</v>
      </c>
      <c r="E206" s="21" t="s">
        <v>559</v>
      </c>
      <c r="F206" s="17" t="s">
        <v>573</v>
      </c>
      <c r="G206" s="17" t="s">
        <v>568</v>
      </c>
      <c r="H206" s="17" t="s">
        <v>564</v>
      </c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</row>
    <row r="207" spans="1:52" ht="25.5" x14ac:dyDescent="0.2">
      <c r="A207" s="22" t="s">
        <v>386</v>
      </c>
      <c r="B207" s="26" t="s">
        <v>387</v>
      </c>
      <c r="C207" s="23">
        <v>10000</v>
      </c>
      <c r="D207" s="32" t="s">
        <v>500</v>
      </c>
      <c r="E207" s="21" t="s">
        <v>559</v>
      </c>
      <c r="F207" s="17" t="s">
        <v>573</v>
      </c>
      <c r="G207" s="17" t="s">
        <v>570</v>
      </c>
      <c r="H207" s="17" t="s">
        <v>564</v>
      </c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</row>
    <row r="208" spans="1:52" ht="25.5" x14ac:dyDescent="0.2">
      <c r="A208" s="22" t="s">
        <v>388</v>
      </c>
      <c r="B208" s="26" t="s">
        <v>389</v>
      </c>
      <c r="C208" s="23">
        <v>10000</v>
      </c>
      <c r="D208" s="32" t="s">
        <v>500</v>
      </c>
      <c r="E208" s="21" t="s">
        <v>559</v>
      </c>
      <c r="F208" s="17" t="s">
        <v>573</v>
      </c>
      <c r="G208" s="17" t="s">
        <v>572</v>
      </c>
      <c r="H208" s="17" t="s">
        <v>564</v>
      </c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</row>
    <row r="209" spans="1:52" ht="25.5" x14ac:dyDescent="0.2">
      <c r="A209" s="22" t="s">
        <v>390</v>
      </c>
      <c r="B209" s="26" t="s">
        <v>391</v>
      </c>
      <c r="C209" s="23">
        <v>10000</v>
      </c>
      <c r="D209" s="32" t="s">
        <v>500</v>
      </c>
      <c r="E209" s="21" t="s">
        <v>559</v>
      </c>
      <c r="F209" s="17" t="s">
        <v>573</v>
      </c>
      <c r="G209" s="17" t="s">
        <v>571</v>
      </c>
      <c r="H209" s="17" t="s">
        <v>564</v>
      </c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</row>
    <row r="210" spans="1:52" ht="25.5" x14ac:dyDescent="0.2">
      <c r="A210" s="22" t="s">
        <v>392</v>
      </c>
      <c r="B210" s="26" t="s">
        <v>393</v>
      </c>
      <c r="C210" s="23">
        <v>10000</v>
      </c>
      <c r="D210" s="32" t="s">
        <v>500</v>
      </c>
      <c r="E210" s="21" t="s">
        <v>559</v>
      </c>
      <c r="F210" s="17" t="s">
        <v>573</v>
      </c>
      <c r="G210" s="17" t="s">
        <v>569</v>
      </c>
      <c r="H210" s="17" t="s">
        <v>564</v>
      </c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</row>
    <row r="211" spans="1:52" ht="25.5" x14ac:dyDescent="0.2">
      <c r="A211" s="22" t="s">
        <v>394</v>
      </c>
      <c r="B211" s="26" t="s">
        <v>395</v>
      </c>
      <c r="C211" s="23">
        <v>1866.02</v>
      </c>
      <c r="D211" s="32" t="s">
        <v>502</v>
      </c>
      <c r="E211" s="21" t="s">
        <v>565</v>
      </c>
      <c r="F211" s="17" t="s">
        <v>573</v>
      </c>
      <c r="G211" s="17" t="s">
        <v>570</v>
      </c>
      <c r="H211" s="17" t="s">
        <v>577</v>
      </c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</row>
    <row r="212" spans="1:52" ht="25.5" x14ac:dyDescent="0.2">
      <c r="A212" s="22" t="s">
        <v>396</v>
      </c>
      <c r="B212" s="26" t="s">
        <v>397</v>
      </c>
      <c r="C212" s="23">
        <v>9966.24</v>
      </c>
      <c r="D212" s="32" t="s">
        <v>502</v>
      </c>
      <c r="E212" s="21" t="s">
        <v>565</v>
      </c>
      <c r="F212" s="17" t="s">
        <v>573</v>
      </c>
      <c r="G212" s="17" t="s">
        <v>569</v>
      </c>
      <c r="H212" s="17" t="s">
        <v>577</v>
      </c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</row>
    <row r="213" spans="1:52" ht="25.5" x14ac:dyDescent="0.2">
      <c r="A213" s="22" t="s">
        <v>398</v>
      </c>
      <c r="B213" s="26" t="s">
        <v>399</v>
      </c>
      <c r="C213" s="23">
        <v>12672.56</v>
      </c>
      <c r="D213" s="32" t="s">
        <v>502</v>
      </c>
      <c r="E213" s="21" t="s">
        <v>565</v>
      </c>
      <c r="F213" s="17" t="s">
        <v>573</v>
      </c>
      <c r="G213" s="17" t="s">
        <v>572</v>
      </c>
      <c r="H213" s="17" t="s">
        <v>577</v>
      </c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</row>
    <row r="214" spans="1:52" ht="25.5" x14ac:dyDescent="0.2">
      <c r="A214" s="22" t="s">
        <v>400</v>
      </c>
      <c r="B214" s="26" t="s">
        <v>401</v>
      </c>
      <c r="C214" s="30">
        <v>50000</v>
      </c>
      <c r="D214" s="32" t="s">
        <v>500</v>
      </c>
      <c r="E214" s="21"/>
      <c r="F214" s="17" t="s">
        <v>580</v>
      </c>
      <c r="G214" s="17" t="s">
        <v>568</v>
      </c>
      <c r="H214" s="17" t="s">
        <v>577</v>
      </c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</row>
    <row r="215" spans="1:52" ht="25.5" x14ac:dyDescent="0.2">
      <c r="A215" s="22" t="s">
        <v>402</v>
      </c>
      <c r="B215" s="26" t="s">
        <v>403</v>
      </c>
      <c r="C215" s="23">
        <v>30000</v>
      </c>
      <c r="D215" s="32" t="s">
        <v>500</v>
      </c>
      <c r="E215" s="21"/>
      <c r="F215" s="17" t="s">
        <v>580</v>
      </c>
      <c r="G215" s="17" t="s">
        <v>568</v>
      </c>
      <c r="H215" s="17" t="s">
        <v>577</v>
      </c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</row>
    <row r="216" spans="1:52" ht="25.5" x14ac:dyDescent="0.2">
      <c r="A216" s="22" t="s">
        <v>404</v>
      </c>
      <c r="B216" s="26" t="s">
        <v>405</v>
      </c>
      <c r="C216" s="23">
        <v>20000</v>
      </c>
      <c r="D216" s="32" t="s">
        <v>500</v>
      </c>
      <c r="E216" s="21" t="s">
        <v>576</v>
      </c>
      <c r="F216" s="17" t="s">
        <v>580</v>
      </c>
      <c r="G216" s="17" t="s">
        <v>568</v>
      </c>
      <c r="H216" s="17" t="s">
        <v>577</v>
      </c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</row>
    <row r="217" spans="1:52" ht="38.25" x14ac:dyDescent="0.2">
      <c r="A217" s="22" t="s">
        <v>406</v>
      </c>
      <c r="B217" s="26" t="s">
        <v>407</v>
      </c>
      <c r="C217" s="23">
        <v>1500</v>
      </c>
      <c r="D217" s="32" t="s">
        <v>500</v>
      </c>
      <c r="E217" s="21" t="s">
        <v>576</v>
      </c>
      <c r="F217" s="17" t="s">
        <v>580</v>
      </c>
      <c r="G217" s="17" t="s">
        <v>568</v>
      </c>
      <c r="H217" s="17" t="s">
        <v>577</v>
      </c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</row>
    <row r="218" spans="1:52" ht="38.25" x14ac:dyDescent="0.2">
      <c r="A218" s="22" t="s">
        <v>408</v>
      </c>
      <c r="B218" s="26" t="s">
        <v>409</v>
      </c>
      <c r="C218" s="23">
        <v>10000</v>
      </c>
      <c r="D218" s="32" t="s">
        <v>500</v>
      </c>
      <c r="E218" s="21" t="s">
        <v>576</v>
      </c>
      <c r="F218" s="17" t="s">
        <v>580</v>
      </c>
      <c r="G218" s="17" t="s">
        <v>568</v>
      </c>
      <c r="H218" s="17" t="s">
        <v>577</v>
      </c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</row>
    <row r="219" spans="1:52" ht="38.25" x14ac:dyDescent="0.2">
      <c r="A219" s="22" t="s">
        <v>410</v>
      </c>
      <c r="B219" s="26" t="s">
        <v>411</v>
      </c>
      <c r="C219" s="23">
        <v>11116.13</v>
      </c>
      <c r="D219" s="32" t="s">
        <v>500</v>
      </c>
      <c r="E219" s="21" t="s">
        <v>576</v>
      </c>
      <c r="F219" s="17" t="s">
        <v>580</v>
      </c>
      <c r="G219" s="17" t="s">
        <v>568</v>
      </c>
      <c r="H219" s="17" t="s">
        <v>577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</row>
    <row r="220" spans="1:52" ht="15" customHeight="1" x14ac:dyDescent="0.2">
      <c r="A220" s="22" t="s">
        <v>412</v>
      </c>
      <c r="B220" s="26" t="s">
        <v>413</v>
      </c>
      <c r="C220" s="23">
        <v>20000</v>
      </c>
      <c r="D220" s="32" t="s">
        <v>500</v>
      </c>
      <c r="E220" s="21" t="s">
        <v>576</v>
      </c>
      <c r="F220" s="17" t="s">
        <v>580</v>
      </c>
      <c r="G220" s="17" t="s">
        <v>569</v>
      </c>
      <c r="H220" s="17" t="s">
        <v>577</v>
      </c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</row>
    <row r="221" spans="1:52" ht="51" x14ac:dyDescent="0.2">
      <c r="A221" s="22" t="s">
        <v>414</v>
      </c>
      <c r="B221" s="26" t="s">
        <v>415</v>
      </c>
      <c r="C221" s="23">
        <v>20000</v>
      </c>
      <c r="D221" s="32" t="s">
        <v>500</v>
      </c>
      <c r="E221" s="21" t="s">
        <v>576</v>
      </c>
      <c r="F221" s="17" t="s">
        <v>580</v>
      </c>
      <c r="G221" s="17" t="s">
        <v>571</v>
      </c>
      <c r="H221" s="17" t="s">
        <v>577</v>
      </c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</row>
    <row r="222" spans="1:52" ht="15" customHeight="1" x14ac:dyDescent="0.2">
      <c r="A222" s="22" t="s">
        <v>416</v>
      </c>
      <c r="B222" s="26" t="s">
        <v>417</v>
      </c>
      <c r="C222" s="23">
        <v>50000</v>
      </c>
      <c r="D222" s="32" t="s">
        <v>500</v>
      </c>
      <c r="E222" s="21"/>
      <c r="F222" s="17" t="s">
        <v>580</v>
      </c>
      <c r="G222" s="17" t="s">
        <v>561</v>
      </c>
      <c r="H222" s="17" t="s">
        <v>564</v>
      </c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</row>
    <row r="223" spans="1:52" ht="25.5" x14ac:dyDescent="0.2">
      <c r="A223" s="22" t="s">
        <v>418</v>
      </c>
      <c r="B223" s="26" t="s">
        <v>419</v>
      </c>
      <c r="C223" s="23">
        <v>20000</v>
      </c>
      <c r="D223" s="32" t="s">
        <v>500</v>
      </c>
      <c r="E223" s="21"/>
      <c r="F223" s="17" t="s">
        <v>580</v>
      </c>
      <c r="G223" s="17" t="s">
        <v>568</v>
      </c>
      <c r="H223" s="17" t="s">
        <v>577</v>
      </c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</row>
    <row r="224" spans="1:52" ht="51" x14ac:dyDescent="0.2">
      <c r="A224" s="22" t="s">
        <v>420</v>
      </c>
      <c r="B224" s="26" t="s">
        <v>581</v>
      </c>
      <c r="C224" s="23">
        <v>165097.57999999999</v>
      </c>
      <c r="D224" s="32" t="s">
        <v>500</v>
      </c>
      <c r="E224" s="21"/>
      <c r="F224" s="17" t="s">
        <v>580</v>
      </c>
      <c r="G224" s="17" t="s">
        <v>568</v>
      </c>
      <c r="H224" s="17" t="s">
        <v>577</v>
      </c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</row>
    <row r="225" spans="1:52" ht="38.25" x14ac:dyDescent="0.2">
      <c r="A225" s="22" t="s">
        <v>422</v>
      </c>
      <c r="B225" s="26" t="s">
        <v>423</v>
      </c>
      <c r="C225" s="23">
        <v>12450.3</v>
      </c>
      <c r="D225" s="32" t="s">
        <v>500</v>
      </c>
      <c r="E225" s="21"/>
      <c r="F225" s="17" t="s">
        <v>580</v>
      </c>
      <c r="G225" s="17" t="s">
        <v>568</v>
      </c>
      <c r="H225" s="17" t="s">
        <v>577</v>
      </c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</row>
    <row r="226" spans="1:52" ht="25.5" x14ac:dyDescent="0.2">
      <c r="A226" s="22" t="s">
        <v>424</v>
      </c>
      <c r="B226" s="26" t="s">
        <v>425</v>
      </c>
      <c r="C226" s="23">
        <v>10000</v>
      </c>
      <c r="D226" s="32" t="s">
        <v>500</v>
      </c>
      <c r="E226" s="21" t="s">
        <v>565</v>
      </c>
      <c r="F226" s="17" t="s">
        <v>580</v>
      </c>
      <c r="G226" s="17" t="s">
        <v>561</v>
      </c>
      <c r="H226" s="17" t="s">
        <v>564</v>
      </c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</row>
    <row r="227" spans="1:52" ht="25.5" x14ac:dyDescent="0.2">
      <c r="A227" s="22" t="s">
        <v>426</v>
      </c>
      <c r="B227" s="26" t="s">
        <v>427</v>
      </c>
      <c r="C227" s="23">
        <v>2000</v>
      </c>
      <c r="D227" s="32" t="s">
        <v>500</v>
      </c>
      <c r="E227" s="21" t="s">
        <v>565</v>
      </c>
      <c r="F227" s="17" t="s">
        <v>580</v>
      </c>
      <c r="G227" s="17" t="s">
        <v>561</v>
      </c>
      <c r="H227" s="17" t="s">
        <v>564</v>
      </c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</row>
    <row r="228" spans="1:52" ht="15" customHeight="1" x14ac:dyDescent="0.2">
      <c r="A228" s="22" t="s">
        <v>428</v>
      </c>
      <c r="B228" s="26" t="s">
        <v>429</v>
      </c>
      <c r="C228" s="30">
        <v>24800</v>
      </c>
      <c r="D228" s="32" t="s">
        <v>500</v>
      </c>
      <c r="E228" s="21" t="s">
        <v>565</v>
      </c>
      <c r="F228" s="17" t="s">
        <v>573</v>
      </c>
      <c r="G228" s="17" t="s">
        <v>568</v>
      </c>
      <c r="H228" s="17" t="s">
        <v>564</v>
      </c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</row>
    <row r="229" spans="1:52" ht="38.25" x14ac:dyDescent="0.2">
      <c r="A229" s="22" t="s">
        <v>430</v>
      </c>
      <c r="B229" s="26" t="s">
        <v>431</v>
      </c>
      <c r="C229" s="30">
        <v>24800</v>
      </c>
      <c r="D229" s="32" t="s">
        <v>500</v>
      </c>
      <c r="E229" s="21" t="s">
        <v>565</v>
      </c>
      <c r="F229" s="17" t="s">
        <v>573</v>
      </c>
      <c r="G229" s="20" t="s">
        <v>578</v>
      </c>
      <c r="H229" s="17" t="s">
        <v>564</v>
      </c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</row>
    <row r="230" spans="1:52" ht="25.5" x14ac:dyDescent="0.2">
      <c r="A230" s="22" t="s">
        <v>432</v>
      </c>
      <c r="B230" s="26" t="s">
        <v>433</v>
      </c>
      <c r="C230" s="23">
        <v>24800</v>
      </c>
      <c r="D230" s="32" t="s">
        <v>500</v>
      </c>
      <c r="E230" s="21" t="s">
        <v>565</v>
      </c>
      <c r="F230" s="17" t="s">
        <v>573</v>
      </c>
      <c r="G230" s="17" t="s">
        <v>568</v>
      </c>
      <c r="H230" s="17" t="s">
        <v>564</v>
      </c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</row>
    <row r="231" spans="1:52" ht="25.5" x14ac:dyDescent="0.2">
      <c r="A231" s="22" t="s">
        <v>434</v>
      </c>
      <c r="B231" s="26" t="s">
        <v>435</v>
      </c>
      <c r="C231" s="23">
        <v>4000</v>
      </c>
      <c r="D231" s="32" t="s">
        <v>500</v>
      </c>
      <c r="E231" s="21" t="s">
        <v>559</v>
      </c>
      <c r="F231" s="17" t="s">
        <v>573</v>
      </c>
      <c r="G231" s="17" t="s">
        <v>568</v>
      </c>
      <c r="H231" s="17" t="s">
        <v>564</v>
      </c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</row>
    <row r="232" spans="1:52" ht="25.5" x14ac:dyDescent="0.2">
      <c r="A232" s="22" t="s">
        <v>436</v>
      </c>
      <c r="B232" s="26" t="s">
        <v>582</v>
      </c>
      <c r="C232" s="23">
        <v>8000</v>
      </c>
      <c r="D232" s="32" t="s">
        <v>509</v>
      </c>
      <c r="E232" s="21" t="s">
        <v>559</v>
      </c>
      <c r="F232" s="17" t="s">
        <v>583</v>
      </c>
      <c r="G232" s="17" t="s">
        <v>561</v>
      </c>
      <c r="H232" s="17" t="s">
        <v>577</v>
      </c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</row>
    <row r="233" spans="1:52" ht="25.5" x14ac:dyDescent="0.2">
      <c r="A233" s="22" t="s">
        <v>438</v>
      </c>
      <c r="B233" s="26" t="s">
        <v>439</v>
      </c>
      <c r="C233" s="23">
        <v>18000</v>
      </c>
      <c r="D233" s="32" t="s">
        <v>509</v>
      </c>
      <c r="E233" s="21" t="s">
        <v>559</v>
      </c>
      <c r="F233" s="17" t="s">
        <v>583</v>
      </c>
      <c r="G233" s="17" t="s">
        <v>561</v>
      </c>
      <c r="H233" s="17" t="s">
        <v>577</v>
      </c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</row>
    <row r="234" spans="1:52" ht="15" customHeight="1" x14ac:dyDescent="0.2">
      <c r="A234" s="22" t="s">
        <v>440</v>
      </c>
      <c r="B234" s="26" t="s">
        <v>441</v>
      </c>
      <c r="C234" s="23">
        <v>24000</v>
      </c>
      <c r="D234" s="32" t="s">
        <v>510</v>
      </c>
      <c r="E234" s="21" t="s">
        <v>565</v>
      </c>
      <c r="F234" s="17" t="s">
        <v>562</v>
      </c>
      <c r="G234" s="17" t="s">
        <v>561</v>
      </c>
      <c r="H234" s="17" t="s">
        <v>577</v>
      </c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</row>
    <row r="235" spans="1:52" ht="25.5" x14ac:dyDescent="0.2">
      <c r="A235" s="22" t="s">
        <v>442</v>
      </c>
      <c r="B235" s="26" t="s">
        <v>443</v>
      </c>
      <c r="C235" s="23">
        <v>5900</v>
      </c>
      <c r="D235" s="32" t="s">
        <v>511</v>
      </c>
      <c r="E235" s="21" t="s">
        <v>565</v>
      </c>
      <c r="F235" s="17" t="s">
        <v>562</v>
      </c>
      <c r="G235" s="17" t="s">
        <v>561</v>
      </c>
      <c r="H235" s="17" t="s">
        <v>577</v>
      </c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</row>
    <row r="236" spans="1:52" ht="38.25" x14ac:dyDescent="0.2">
      <c r="A236" s="22" t="s">
        <v>444</v>
      </c>
      <c r="B236" s="26" t="s">
        <v>445</v>
      </c>
      <c r="C236" s="23">
        <v>89900</v>
      </c>
      <c r="D236" s="32" t="s">
        <v>511</v>
      </c>
      <c r="E236" s="21" t="s">
        <v>565</v>
      </c>
      <c r="F236" s="17" t="s">
        <v>574</v>
      </c>
      <c r="G236" s="17" t="s">
        <v>568</v>
      </c>
      <c r="H236" s="17" t="s">
        <v>577</v>
      </c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</row>
    <row r="237" spans="1:52" ht="25.5" x14ac:dyDescent="0.2">
      <c r="A237" s="22" t="s">
        <v>446</v>
      </c>
      <c r="B237" s="26" t="s">
        <v>447</v>
      </c>
      <c r="C237" s="23">
        <v>18341</v>
      </c>
      <c r="D237" s="32" t="s">
        <v>513</v>
      </c>
      <c r="E237" s="21" t="s">
        <v>559</v>
      </c>
      <c r="F237" s="17" t="s">
        <v>567</v>
      </c>
      <c r="G237" s="17" t="s">
        <v>568</v>
      </c>
      <c r="H237" s="17" t="s">
        <v>577</v>
      </c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</row>
    <row r="238" spans="1:52" ht="15" customHeight="1" x14ac:dyDescent="0.2">
      <c r="A238" s="22" t="s">
        <v>448</v>
      </c>
      <c r="B238" s="26" t="s">
        <v>449</v>
      </c>
      <c r="C238" s="23">
        <v>630600</v>
      </c>
      <c r="D238" s="32" t="s">
        <v>512</v>
      </c>
      <c r="E238" s="21" t="s">
        <v>559</v>
      </c>
      <c r="F238" s="17" t="s">
        <v>573</v>
      </c>
      <c r="G238" s="17" t="s">
        <v>561</v>
      </c>
      <c r="H238" s="17" t="s">
        <v>564</v>
      </c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</row>
    <row r="239" spans="1:52" ht="25.5" x14ac:dyDescent="0.2">
      <c r="A239" s="22" t="s">
        <v>450</v>
      </c>
      <c r="B239" s="26" t="s">
        <v>451</v>
      </c>
      <c r="C239" s="23">
        <v>78796</v>
      </c>
      <c r="D239" s="32" t="s">
        <v>512</v>
      </c>
      <c r="E239" s="21" t="s">
        <v>559</v>
      </c>
      <c r="F239" s="17" t="s">
        <v>567</v>
      </c>
      <c r="G239" s="17" t="s">
        <v>561</v>
      </c>
      <c r="H239" s="17" t="s">
        <v>577</v>
      </c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</row>
    <row r="240" spans="1:52" ht="25.5" x14ac:dyDescent="0.2">
      <c r="A240" s="22" t="s">
        <v>452</v>
      </c>
      <c r="B240" s="26" t="s">
        <v>453</v>
      </c>
      <c r="C240" s="23">
        <v>239010</v>
      </c>
      <c r="D240" s="32" t="s">
        <v>512</v>
      </c>
      <c r="E240" s="21" t="s">
        <v>559</v>
      </c>
      <c r="F240" s="17" t="s">
        <v>573</v>
      </c>
      <c r="G240" s="17" t="s">
        <v>561</v>
      </c>
      <c r="H240" s="17" t="s">
        <v>577</v>
      </c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</row>
    <row r="241" spans="1:52" ht="38.25" x14ac:dyDescent="0.2">
      <c r="A241" s="22" t="s">
        <v>454</v>
      </c>
      <c r="B241" s="26" t="s">
        <v>455</v>
      </c>
      <c r="C241" s="23">
        <v>207248.64000000001</v>
      </c>
      <c r="D241" s="32" t="s">
        <v>510</v>
      </c>
      <c r="E241" s="21" t="s">
        <v>559</v>
      </c>
      <c r="F241" s="17" t="s">
        <v>573</v>
      </c>
      <c r="G241" s="17" t="s">
        <v>561</v>
      </c>
      <c r="H241" s="17" t="s">
        <v>577</v>
      </c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</row>
    <row r="242" spans="1:52" ht="51" x14ac:dyDescent="0.2">
      <c r="A242" s="22" t="s">
        <v>456</v>
      </c>
      <c r="B242" s="26" t="s">
        <v>519</v>
      </c>
      <c r="C242" s="23">
        <v>46836.54</v>
      </c>
      <c r="D242" s="32" t="s">
        <v>514</v>
      </c>
      <c r="E242" s="21" t="s">
        <v>559</v>
      </c>
      <c r="F242" s="17" t="s">
        <v>567</v>
      </c>
      <c r="G242" s="17" t="s">
        <v>569</v>
      </c>
      <c r="H242" s="17" t="s">
        <v>577</v>
      </c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</row>
    <row r="243" spans="1:52" ht="15" customHeight="1" x14ac:dyDescent="0.2">
      <c r="A243" s="22" t="s">
        <v>457</v>
      </c>
      <c r="B243" s="26" t="s">
        <v>458</v>
      </c>
      <c r="C243" s="23">
        <v>105000</v>
      </c>
      <c r="D243" s="32" t="s">
        <v>515</v>
      </c>
      <c r="E243" s="21" t="s">
        <v>575</v>
      </c>
      <c r="F243" s="17" t="s">
        <v>567</v>
      </c>
      <c r="G243" s="17" t="s">
        <v>561</v>
      </c>
      <c r="H243" s="17" t="s">
        <v>577</v>
      </c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</row>
    <row r="244" spans="1:52" ht="25.5" x14ac:dyDescent="0.2">
      <c r="A244" s="22" t="s">
        <v>459</v>
      </c>
      <c r="B244" s="26" t="s">
        <v>460</v>
      </c>
      <c r="C244" s="23">
        <v>25265.77</v>
      </c>
      <c r="D244" s="32" t="s">
        <v>515</v>
      </c>
      <c r="E244" s="21" t="s">
        <v>575</v>
      </c>
      <c r="F244" s="17" t="s">
        <v>567</v>
      </c>
      <c r="G244" s="17" t="s">
        <v>572</v>
      </c>
      <c r="H244" s="17" t="s">
        <v>577</v>
      </c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</row>
    <row r="245" spans="1:52" ht="25.5" x14ac:dyDescent="0.2">
      <c r="A245" s="22" t="s">
        <v>461</v>
      </c>
      <c r="B245" s="26" t="s">
        <v>462</v>
      </c>
      <c r="C245" s="23">
        <v>380680</v>
      </c>
      <c r="D245" s="32" t="s">
        <v>516</v>
      </c>
      <c r="E245" s="21" t="s">
        <v>575</v>
      </c>
      <c r="F245" s="17" t="s">
        <v>567</v>
      </c>
      <c r="G245" s="17" t="s">
        <v>569</v>
      </c>
      <c r="H245" s="17" t="s">
        <v>577</v>
      </c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</row>
    <row r="246" spans="1:52" ht="25.5" x14ac:dyDescent="0.2">
      <c r="A246" s="22" t="s">
        <v>463</v>
      </c>
      <c r="B246" s="26" t="s">
        <v>228</v>
      </c>
      <c r="C246" s="23">
        <v>487320</v>
      </c>
      <c r="D246" s="32" t="s">
        <v>516</v>
      </c>
      <c r="E246" s="21" t="s">
        <v>575</v>
      </c>
      <c r="F246" s="17" t="s">
        <v>567</v>
      </c>
      <c r="G246" s="17" t="s">
        <v>570</v>
      </c>
      <c r="H246" s="17" t="s">
        <v>577</v>
      </c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</row>
    <row r="247" spans="1:52" ht="15" customHeight="1" x14ac:dyDescent="0.2">
      <c r="A247" s="22" t="s">
        <v>464</v>
      </c>
      <c r="B247" s="26" t="s">
        <v>465</v>
      </c>
      <c r="C247" s="23">
        <v>72259.38</v>
      </c>
      <c r="D247" s="32" t="s">
        <v>517</v>
      </c>
      <c r="E247" s="21" t="s">
        <v>575</v>
      </c>
      <c r="F247" s="17" t="s">
        <v>567</v>
      </c>
      <c r="G247" s="17" t="s">
        <v>572</v>
      </c>
      <c r="H247" s="17" t="s">
        <v>577</v>
      </c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</row>
    <row r="248" spans="1:52" ht="15" customHeight="1" x14ac:dyDescent="0.2">
      <c r="A248" s="22" t="s">
        <v>466</v>
      </c>
      <c r="B248" s="26" t="s">
        <v>467</v>
      </c>
      <c r="C248" s="23">
        <v>48899.22</v>
      </c>
      <c r="D248" s="32" t="s">
        <v>509</v>
      </c>
      <c r="E248" s="21" t="s">
        <v>575</v>
      </c>
      <c r="F248" s="17" t="s">
        <v>567</v>
      </c>
      <c r="G248" s="17" t="s">
        <v>568</v>
      </c>
      <c r="H248" s="17" t="s">
        <v>577</v>
      </c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</row>
    <row r="249" spans="1:52" ht="15" customHeight="1" x14ac:dyDescent="0.2">
      <c r="A249" s="22" t="s">
        <v>468</v>
      </c>
      <c r="B249" s="26" t="s">
        <v>469</v>
      </c>
      <c r="C249" s="23">
        <v>9350.7999999999993</v>
      </c>
      <c r="D249" s="32" t="s">
        <v>518</v>
      </c>
      <c r="E249" s="21" t="s">
        <v>575</v>
      </c>
      <c r="F249" s="17" t="s">
        <v>567</v>
      </c>
      <c r="G249" s="17" t="s">
        <v>568</v>
      </c>
      <c r="H249" s="17" t="s">
        <v>577</v>
      </c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</row>
    <row r="250" spans="1:52" ht="15" customHeight="1" x14ac:dyDescent="0.2">
      <c r="A250" s="22" t="s">
        <v>470</v>
      </c>
      <c r="B250" s="26" t="s">
        <v>254</v>
      </c>
      <c r="C250" s="23">
        <v>280000</v>
      </c>
      <c r="D250" s="32" t="s">
        <v>514</v>
      </c>
      <c r="E250" s="21" t="s">
        <v>575</v>
      </c>
      <c r="F250" s="17" t="s">
        <v>567</v>
      </c>
      <c r="G250" s="17" t="s">
        <v>569</v>
      </c>
      <c r="H250" s="17" t="s">
        <v>577</v>
      </c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</row>
    <row r="251" spans="1:52" ht="25.5" x14ac:dyDescent="0.2">
      <c r="A251" s="22" t="s">
        <v>471</v>
      </c>
      <c r="B251" s="26" t="s">
        <v>472</v>
      </c>
      <c r="C251" s="23">
        <v>307520</v>
      </c>
      <c r="D251" s="32" t="s">
        <v>514</v>
      </c>
      <c r="E251" s="21" t="s">
        <v>575</v>
      </c>
      <c r="F251" s="17" t="s">
        <v>567</v>
      </c>
      <c r="G251" s="17" t="s">
        <v>570</v>
      </c>
      <c r="H251" s="17" t="s">
        <v>577</v>
      </c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</row>
    <row r="252" spans="1:52" ht="51" x14ac:dyDescent="0.2">
      <c r="A252" s="22" t="s">
        <v>473</v>
      </c>
      <c r="B252" s="26" t="s">
        <v>474</v>
      </c>
      <c r="C252" s="23">
        <v>364100</v>
      </c>
      <c r="D252" s="32" t="s">
        <v>512</v>
      </c>
      <c r="E252" s="21" t="s">
        <v>575</v>
      </c>
      <c r="F252" s="17" t="s">
        <v>567</v>
      </c>
      <c r="G252" s="17" t="s">
        <v>568</v>
      </c>
      <c r="H252" s="17" t="s">
        <v>577</v>
      </c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</row>
    <row r="253" spans="1:52" ht="27" customHeight="1" x14ac:dyDescent="0.2">
      <c r="A253" s="22" t="s">
        <v>475</v>
      </c>
      <c r="B253" s="26" t="s">
        <v>476</v>
      </c>
      <c r="C253" s="23">
        <v>336000</v>
      </c>
      <c r="D253" s="32" t="s">
        <v>509</v>
      </c>
      <c r="E253" s="21" t="s">
        <v>575</v>
      </c>
      <c r="F253" s="17" t="s">
        <v>567</v>
      </c>
      <c r="G253" s="17" t="s">
        <v>568</v>
      </c>
      <c r="H253" s="17" t="s">
        <v>577</v>
      </c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</row>
    <row r="254" spans="1:52" ht="25.5" x14ac:dyDescent="0.2">
      <c r="A254" s="22" t="s">
        <v>477</v>
      </c>
      <c r="B254" s="26" t="s">
        <v>478</v>
      </c>
      <c r="C254" s="23">
        <v>680000</v>
      </c>
      <c r="D254" s="32" t="s">
        <v>509</v>
      </c>
      <c r="E254" s="21" t="s">
        <v>575</v>
      </c>
      <c r="F254" s="17" t="s">
        <v>567</v>
      </c>
      <c r="G254" s="17" t="s">
        <v>568</v>
      </c>
      <c r="H254" s="17" t="s">
        <v>577</v>
      </c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</row>
    <row r="255" spans="1:52" ht="25.5" x14ac:dyDescent="0.2">
      <c r="A255" s="22" t="s">
        <v>479</v>
      </c>
      <c r="B255" s="26" t="s">
        <v>480</v>
      </c>
      <c r="C255" s="23">
        <v>630000</v>
      </c>
      <c r="D255" s="32" t="s">
        <v>509</v>
      </c>
      <c r="E255" s="21" t="s">
        <v>575</v>
      </c>
      <c r="F255" s="17" t="s">
        <v>567</v>
      </c>
      <c r="G255" s="17" t="s">
        <v>568</v>
      </c>
      <c r="H255" s="17" t="s">
        <v>577</v>
      </c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</row>
    <row r="256" spans="1:52" ht="25.5" x14ac:dyDescent="0.2">
      <c r="A256" s="22" t="s">
        <v>481</v>
      </c>
      <c r="B256" s="26" t="s">
        <v>482</v>
      </c>
      <c r="C256" s="23">
        <v>112000</v>
      </c>
      <c r="D256" s="32" t="s">
        <v>512</v>
      </c>
      <c r="E256" s="21" t="s">
        <v>575</v>
      </c>
      <c r="F256" s="17" t="s">
        <v>567</v>
      </c>
      <c r="G256" s="17" t="s">
        <v>570</v>
      </c>
      <c r="H256" s="17" t="s">
        <v>577</v>
      </c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</row>
    <row r="257" spans="1:52" ht="51" x14ac:dyDescent="0.2">
      <c r="A257" s="22" t="s">
        <v>483</v>
      </c>
      <c r="B257" s="26" t="s">
        <v>520</v>
      </c>
      <c r="C257" s="23">
        <v>103000.05</v>
      </c>
      <c r="D257" s="32" t="s">
        <v>514</v>
      </c>
      <c r="E257" s="21" t="s">
        <v>575</v>
      </c>
      <c r="F257" s="17" t="s">
        <v>567</v>
      </c>
      <c r="G257" s="17" t="s">
        <v>570</v>
      </c>
      <c r="H257" s="17" t="s">
        <v>577</v>
      </c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</row>
    <row r="258" spans="1:52" ht="15" customHeight="1" x14ac:dyDescent="0.2">
      <c r="A258" s="22" t="s">
        <v>484</v>
      </c>
      <c r="B258" s="26" t="s">
        <v>485</v>
      </c>
      <c r="C258" s="23">
        <v>37417.379999999997</v>
      </c>
      <c r="D258" s="32" t="s">
        <v>515</v>
      </c>
      <c r="E258" s="21" t="s">
        <v>575</v>
      </c>
      <c r="F258" s="17" t="s">
        <v>567</v>
      </c>
      <c r="G258" s="17" t="s">
        <v>568</v>
      </c>
      <c r="H258" s="17" t="s">
        <v>577</v>
      </c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</row>
    <row r="259" spans="1:52" ht="15" customHeight="1" x14ac:dyDescent="0.2">
      <c r="A259" s="22" t="s">
        <v>486</v>
      </c>
      <c r="B259" s="26" t="s">
        <v>487</v>
      </c>
      <c r="C259" s="23">
        <v>17128.22</v>
      </c>
      <c r="D259" s="32" t="s">
        <v>515</v>
      </c>
      <c r="E259" s="21" t="s">
        <v>575</v>
      </c>
      <c r="F259" s="17" t="s">
        <v>567</v>
      </c>
      <c r="G259" s="17" t="s">
        <v>571</v>
      </c>
      <c r="H259" s="17" t="s">
        <v>577</v>
      </c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</row>
    <row r="260" spans="1:52" ht="15" customHeight="1" x14ac:dyDescent="0.2">
      <c r="A260" s="22" t="s">
        <v>488</v>
      </c>
      <c r="B260" s="26" t="s">
        <v>489</v>
      </c>
      <c r="C260" s="23">
        <v>4500</v>
      </c>
      <c r="D260" s="32" t="s">
        <v>515</v>
      </c>
      <c r="E260" s="21" t="s">
        <v>575</v>
      </c>
      <c r="F260" s="17" t="s">
        <v>567</v>
      </c>
      <c r="G260" s="17" t="s">
        <v>572</v>
      </c>
      <c r="H260" s="17" t="s">
        <v>577</v>
      </c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</row>
    <row r="261" spans="1:52" ht="38.25" x14ac:dyDescent="0.2">
      <c r="A261" s="22" t="s">
        <v>490</v>
      </c>
      <c r="B261" s="26" t="s">
        <v>536</v>
      </c>
      <c r="C261" s="30">
        <v>240000</v>
      </c>
      <c r="D261" s="32" t="s">
        <v>512</v>
      </c>
      <c r="E261" s="21" t="s">
        <v>575</v>
      </c>
      <c r="F261" s="17" t="s">
        <v>567</v>
      </c>
      <c r="G261" s="20" t="s">
        <v>578</v>
      </c>
      <c r="H261" s="17" t="s">
        <v>577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</row>
    <row r="262" spans="1:52" ht="15" customHeight="1" x14ac:dyDescent="0.2">
      <c r="A262" s="22" t="s">
        <v>491</v>
      </c>
      <c r="B262" s="26" t="s">
        <v>492</v>
      </c>
      <c r="C262" s="23">
        <v>9600</v>
      </c>
      <c r="D262" s="32" t="s">
        <v>509</v>
      </c>
      <c r="E262" s="21" t="s">
        <v>559</v>
      </c>
      <c r="F262" s="17" t="s">
        <v>567</v>
      </c>
      <c r="G262" s="17" t="s">
        <v>561</v>
      </c>
      <c r="H262" s="17" t="s">
        <v>577</v>
      </c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</row>
    <row r="263" spans="1:52" ht="25.5" x14ac:dyDescent="0.2">
      <c r="A263" s="22" t="s">
        <v>493</v>
      </c>
      <c r="B263" s="26" t="s">
        <v>494</v>
      </c>
      <c r="C263" s="23">
        <v>108760.15</v>
      </c>
      <c r="D263" s="32" t="s">
        <v>509</v>
      </c>
      <c r="E263" s="21" t="s">
        <v>575</v>
      </c>
      <c r="F263" s="17" t="s">
        <v>567</v>
      </c>
      <c r="G263" s="17" t="s">
        <v>570</v>
      </c>
      <c r="H263" s="17" t="s">
        <v>577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</row>
    <row r="264" spans="1:52" ht="25.5" x14ac:dyDescent="0.2">
      <c r="A264" s="22" t="s">
        <v>495</v>
      </c>
      <c r="B264" s="26" t="s">
        <v>496</v>
      </c>
      <c r="C264" s="23">
        <v>29928.51</v>
      </c>
      <c r="D264" s="32" t="s">
        <v>509</v>
      </c>
      <c r="E264" s="21" t="s">
        <v>575</v>
      </c>
      <c r="F264" s="17" t="s">
        <v>567</v>
      </c>
      <c r="G264" s="17" t="s">
        <v>569</v>
      </c>
      <c r="H264" s="17" t="s">
        <v>577</v>
      </c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</row>
    <row r="265" spans="1:52" ht="25.5" x14ac:dyDescent="0.2">
      <c r="A265" s="22" t="s">
        <v>497</v>
      </c>
      <c r="B265" s="26" t="s">
        <v>498</v>
      </c>
      <c r="C265" s="23">
        <v>650000</v>
      </c>
      <c r="D265" s="32" t="s">
        <v>510</v>
      </c>
      <c r="E265" s="21"/>
      <c r="F265" s="17" t="s">
        <v>580</v>
      </c>
      <c r="G265" s="17" t="s">
        <v>568</v>
      </c>
      <c r="H265" s="17" t="s">
        <v>577</v>
      </c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</row>
    <row r="266" spans="1:52" ht="15" customHeight="1" x14ac:dyDescent="0.2">
      <c r="A266" s="22"/>
      <c r="B266" s="26"/>
      <c r="C266" s="22"/>
      <c r="D266" s="32"/>
      <c r="E266" s="21"/>
      <c r="F266" s="17"/>
      <c r="G266" s="17"/>
      <c r="H266" s="17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</row>
    <row r="267" spans="1:52" ht="15" customHeight="1" x14ac:dyDescent="0.2">
      <c r="A267" s="22"/>
      <c r="B267" s="28" t="s">
        <v>589</v>
      </c>
      <c r="C267" s="78">
        <f>SUM(C9:C266)</f>
        <v>13398060.750000004</v>
      </c>
      <c r="D267" s="32"/>
      <c r="E267" s="21"/>
      <c r="F267" s="17"/>
      <c r="G267" s="17"/>
      <c r="H267" s="17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</row>
    <row r="268" spans="1:52" ht="15" customHeight="1" x14ac:dyDescent="0.2">
      <c r="A268" s="22"/>
      <c r="B268" s="26"/>
      <c r="C268" s="22"/>
      <c r="D268" s="32"/>
      <c r="E268" s="21"/>
      <c r="F268" s="17"/>
      <c r="G268" s="17"/>
      <c r="H268" s="17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</row>
    <row r="269" spans="1:52" ht="15" customHeight="1" x14ac:dyDescent="0.2">
      <c r="A269" s="22"/>
      <c r="B269" s="26"/>
      <c r="C269" s="22"/>
      <c r="D269" s="32"/>
      <c r="E269" s="21"/>
      <c r="F269" s="17"/>
      <c r="G269" s="17"/>
      <c r="H269" s="17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</row>
    <row r="270" spans="1:52" ht="15" customHeight="1" x14ac:dyDescent="0.2">
      <c r="A270" s="22"/>
      <c r="B270" s="26"/>
      <c r="C270" s="22"/>
      <c r="D270" s="32"/>
      <c r="E270" s="21"/>
      <c r="F270" s="17"/>
      <c r="G270" s="17"/>
      <c r="H270" s="17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</row>
    <row r="271" spans="1:52" ht="15" customHeight="1" x14ac:dyDescent="0.2">
      <c r="A271" s="22"/>
      <c r="B271" s="26"/>
      <c r="C271" s="22"/>
      <c r="D271" s="32"/>
      <c r="E271" s="21"/>
      <c r="F271" s="17"/>
      <c r="G271" s="17"/>
      <c r="H271" s="17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</row>
    <row r="272" spans="1:52" ht="15" customHeight="1" x14ac:dyDescent="0.2">
      <c r="A272" s="22"/>
      <c r="B272" s="26"/>
      <c r="C272" s="22"/>
      <c r="D272" s="32"/>
      <c r="E272" s="21"/>
      <c r="F272" s="17"/>
      <c r="G272" s="17"/>
      <c r="H272" s="17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</row>
    <row r="273" spans="1:52" ht="15" customHeight="1" x14ac:dyDescent="0.2">
      <c r="A273" s="22"/>
      <c r="B273" s="26"/>
      <c r="C273" s="22"/>
      <c r="D273" s="32"/>
      <c r="E273" s="21"/>
      <c r="F273" s="17"/>
      <c r="G273" s="17"/>
      <c r="H273" s="17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</row>
    <row r="274" spans="1:52" ht="15" customHeight="1" x14ac:dyDescent="0.2">
      <c r="A274" s="22"/>
      <c r="B274" s="26"/>
      <c r="C274" s="22"/>
      <c r="D274" s="32"/>
      <c r="E274" s="21"/>
      <c r="F274" s="17"/>
      <c r="G274" s="17"/>
      <c r="H274" s="17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</row>
    <row r="275" spans="1:52" ht="15" customHeight="1" x14ac:dyDescent="0.2">
      <c r="A275" s="22"/>
      <c r="B275" s="26"/>
      <c r="C275" s="22"/>
      <c r="D275" s="32"/>
      <c r="E275" s="21"/>
      <c r="F275" s="17"/>
      <c r="G275" s="17"/>
      <c r="H275" s="17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</row>
    <row r="276" spans="1:52" ht="15" customHeight="1" x14ac:dyDescent="0.2">
      <c r="A276" s="22"/>
      <c r="B276" s="26"/>
      <c r="C276" s="22"/>
      <c r="D276" s="32"/>
      <c r="E276" s="21"/>
      <c r="F276" s="17"/>
      <c r="G276" s="17"/>
      <c r="H276" s="17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</row>
    <row r="277" spans="1:52" ht="15" customHeight="1" x14ac:dyDescent="0.2">
      <c r="A277" s="22"/>
      <c r="B277" s="26"/>
      <c r="C277" s="22"/>
      <c r="D277" s="32"/>
      <c r="E277" s="21"/>
      <c r="F277" s="17"/>
      <c r="G277" s="17"/>
      <c r="H277" s="17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</row>
    <row r="278" spans="1:52" ht="15" customHeight="1" x14ac:dyDescent="0.2">
      <c r="A278" s="22"/>
      <c r="B278" s="26"/>
      <c r="C278" s="22"/>
      <c r="D278" s="32"/>
      <c r="E278" s="21"/>
      <c r="F278" s="17"/>
      <c r="G278" s="17"/>
      <c r="H278" s="17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</row>
    <row r="279" spans="1:52" ht="15" customHeight="1" x14ac:dyDescent="0.2">
      <c r="A279" s="22"/>
      <c r="B279" s="26"/>
      <c r="C279" s="22"/>
      <c r="D279" s="32"/>
      <c r="E279" s="21"/>
      <c r="F279" s="17"/>
      <c r="G279" s="17"/>
      <c r="H279" s="17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</row>
    <row r="280" spans="1:52" ht="15" customHeight="1" x14ac:dyDescent="0.2">
      <c r="A280" s="22"/>
      <c r="B280" s="26"/>
      <c r="C280" s="22"/>
      <c r="D280" s="32"/>
      <c r="E280" s="21"/>
      <c r="F280" s="17"/>
      <c r="G280" s="17"/>
      <c r="H280" s="17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</row>
    <row r="281" spans="1:52" ht="15" customHeight="1" x14ac:dyDescent="0.2">
      <c r="A281" s="22"/>
      <c r="B281" s="26"/>
      <c r="C281" s="22"/>
      <c r="D281" s="32"/>
      <c r="E281" s="21"/>
      <c r="F281" s="17"/>
      <c r="G281" s="17"/>
      <c r="H281" s="17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</row>
    <row r="282" spans="1:52" ht="15" customHeight="1" x14ac:dyDescent="0.2">
      <c r="A282" s="22"/>
      <c r="B282" s="26"/>
      <c r="C282" s="22"/>
      <c r="D282" s="32"/>
      <c r="E282" s="21"/>
      <c r="F282" s="17"/>
      <c r="G282" s="17"/>
      <c r="H282" s="17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</row>
    <row r="283" spans="1:52" ht="15" customHeight="1" x14ac:dyDescent="0.2">
      <c r="A283" s="22"/>
      <c r="B283" s="26"/>
      <c r="C283" s="22"/>
      <c r="D283" s="32"/>
      <c r="E283" s="21"/>
      <c r="F283" s="17"/>
      <c r="G283" s="17"/>
      <c r="H283" s="17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</row>
    <row r="284" spans="1:52" ht="15" customHeight="1" x14ac:dyDescent="0.2">
      <c r="A284" s="22"/>
      <c r="B284" s="26"/>
      <c r="C284" s="22"/>
      <c r="D284" s="32"/>
      <c r="E284" s="21"/>
      <c r="F284" s="17"/>
      <c r="G284" s="17"/>
      <c r="H284" s="17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</row>
    <row r="285" spans="1:52" ht="15" customHeight="1" x14ac:dyDescent="0.2">
      <c r="A285" s="22"/>
      <c r="B285" s="26"/>
      <c r="C285" s="22"/>
      <c r="D285" s="32"/>
      <c r="E285" s="21"/>
      <c r="F285" s="17"/>
      <c r="G285" s="17"/>
      <c r="H285" s="17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</row>
    <row r="286" spans="1:52" ht="15" customHeight="1" x14ac:dyDescent="0.2">
      <c r="A286" s="22"/>
      <c r="B286" s="26"/>
      <c r="C286" s="22"/>
      <c r="D286" s="32"/>
      <c r="E286" s="21"/>
      <c r="F286" s="17"/>
      <c r="G286" s="17"/>
      <c r="H286" s="17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</row>
    <row r="287" spans="1:52" ht="15" customHeight="1" x14ac:dyDescent="0.2">
      <c r="A287" s="22"/>
      <c r="B287" s="26"/>
      <c r="C287" s="22"/>
      <c r="D287" s="32"/>
      <c r="E287" s="21"/>
      <c r="F287" s="17"/>
      <c r="G287" s="17"/>
      <c r="H287" s="17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</row>
    <row r="288" spans="1:52" ht="15" customHeight="1" x14ac:dyDescent="0.2">
      <c r="A288" s="22"/>
      <c r="B288" s="26"/>
      <c r="C288" s="22"/>
      <c r="D288" s="32"/>
      <c r="E288" s="21"/>
      <c r="F288" s="17"/>
      <c r="G288" s="17"/>
      <c r="H288" s="17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</row>
    <row r="289" spans="1:52" ht="15" customHeight="1" x14ac:dyDescent="0.2">
      <c r="A289" s="22"/>
      <c r="B289" s="26"/>
      <c r="C289" s="22"/>
      <c r="D289" s="32"/>
      <c r="E289" s="21"/>
      <c r="F289" s="17"/>
      <c r="G289" s="17"/>
      <c r="H289" s="17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</row>
    <row r="290" spans="1:52" ht="15" customHeight="1" x14ac:dyDescent="0.2">
      <c r="A290" s="22"/>
      <c r="B290" s="26"/>
      <c r="C290" s="22"/>
      <c r="D290" s="32"/>
      <c r="E290" s="21"/>
      <c r="F290" s="17"/>
      <c r="G290" s="17"/>
      <c r="H290" s="17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</row>
    <row r="291" spans="1:52" ht="15" customHeight="1" x14ac:dyDescent="0.2">
      <c r="A291" s="22"/>
      <c r="B291" s="26"/>
      <c r="C291" s="22"/>
      <c r="D291" s="32"/>
      <c r="E291" s="21"/>
      <c r="F291" s="17"/>
      <c r="G291" s="17"/>
      <c r="H291" s="17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</row>
    <row r="292" spans="1:52" ht="15" customHeight="1" x14ac:dyDescent="0.2">
      <c r="A292" s="22"/>
      <c r="B292" s="26"/>
      <c r="C292" s="22"/>
      <c r="D292" s="32"/>
      <c r="E292" s="21"/>
      <c r="F292" s="17"/>
      <c r="G292" s="17"/>
      <c r="H292" s="17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</row>
    <row r="293" spans="1:52" ht="15" customHeight="1" x14ac:dyDescent="0.2">
      <c r="A293" s="22"/>
      <c r="B293" s="26"/>
      <c r="C293" s="22"/>
      <c r="D293" s="32"/>
      <c r="E293" s="21"/>
      <c r="F293" s="17"/>
      <c r="G293" s="17"/>
      <c r="H293" s="17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</row>
    <row r="294" spans="1:52" ht="15" customHeight="1" x14ac:dyDescent="0.2">
      <c r="A294" s="22"/>
      <c r="B294" s="26"/>
      <c r="C294" s="22"/>
      <c r="D294" s="32"/>
      <c r="E294" s="21"/>
      <c r="F294" s="17"/>
      <c r="G294" s="17"/>
      <c r="H294" s="17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</row>
    <row r="295" spans="1:52" ht="15" customHeight="1" x14ac:dyDescent="0.2">
      <c r="A295" s="22"/>
      <c r="B295" s="26"/>
      <c r="C295" s="22"/>
      <c r="D295" s="32"/>
      <c r="E295" s="21"/>
      <c r="F295" s="17"/>
      <c r="G295" s="17"/>
      <c r="H295" s="17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</row>
    <row r="296" spans="1:52" ht="15" customHeight="1" x14ac:dyDescent="0.2">
      <c r="A296" s="22"/>
      <c r="B296" s="26"/>
      <c r="C296" s="22"/>
      <c r="D296" s="32"/>
      <c r="E296" s="21"/>
      <c r="F296" s="17"/>
      <c r="G296" s="17"/>
      <c r="H296" s="17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</row>
    <row r="297" spans="1:52" ht="15" customHeight="1" x14ac:dyDescent="0.2">
      <c r="A297" s="22"/>
      <c r="B297" s="26"/>
      <c r="C297" s="22"/>
      <c r="D297" s="32"/>
      <c r="E297" s="21"/>
      <c r="F297" s="17"/>
      <c r="G297" s="17"/>
      <c r="H297" s="17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</row>
    <row r="298" spans="1:52" ht="15" customHeight="1" x14ac:dyDescent="0.2">
      <c r="A298" s="22"/>
      <c r="B298" s="26"/>
      <c r="C298" s="22"/>
      <c r="D298" s="32"/>
      <c r="E298" s="21"/>
      <c r="F298" s="17"/>
      <c r="G298" s="17"/>
      <c r="H298" s="17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</row>
    <row r="299" spans="1:52" ht="15" customHeight="1" x14ac:dyDescent="0.2">
      <c r="A299" s="22"/>
      <c r="B299" s="26"/>
      <c r="C299" s="22"/>
      <c r="D299" s="32"/>
      <c r="E299" s="21"/>
      <c r="F299" s="17"/>
      <c r="G299" s="17"/>
      <c r="H299" s="17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</row>
    <row r="300" spans="1:52" ht="15" customHeight="1" x14ac:dyDescent="0.2">
      <c r="A300" s="22"/>
      <c r="B300" s="26"/>
      <c r="C300" s="22"/>
      <c r="D300" s="32"/>
      <c r="E300" s="21"/>
      <c r="F300" s="17"/>
      <c r="G300" s="17"/>
      <c r="H300" s="17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</row>
    <row r="301" spans="1:52" ht="15" customHeight="1" x14ac:dyDescent="0.2">
      <c r="A301" s="22"/>
      <c r="B301" s="26"/>
      <c r="C301" s="22"/>
      <c r="D301" s="32"/>
      <c r="E301" s="21"/>
      <c r="F301" s="17"/>
      <c r="G301" s="17"/>
      <c r="H301" s="17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</row>
    <row r="302" spans="1:52" ht="15" customHeight="1" x14ac:dyDescent="0.2">
      <c r="A302" s="22"/>
      <c r="B302" s="26"/>
      <c r="C302" s="22"/>
      <c r="D302" s="32"/>
      <c r="E302" s="21"/>
      <c r="F302" s="17"/>
      <c r="G302" s="17"/>
      <c r="H302" s="17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</row>
    <row r="303" spans="1:52" ht="15" customHeight="1" x14ac:dyDescent="0.2">
      <c r="A303" s="22"/>
      <c r="B303" s="26"/>
      <c r="C303" s="22"/>
      <c r="D303" s="32"/>
      <c r="E303" s="21"/>
      <c r="F303" s="17"/>
      <c r="G303" s="17"/>
      <c r="H303" s="17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</row>
    <row r="304" spans="1:52" ht="15" customHeight="1" x14ac:dyDescent="0.2">
      <c r="A304" s="22"/>
      <c r="B304" s="26"/>
      <c r="C304" s="22"/>
      <c r="D304" s="32"/>
      <c r="E304" s="21"/>
      <c r="F304" s="17"/>
      <c r="G304" s="17"/>
      <c r="H304" s="17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</row>
    <row r="305" spans="1:52" ht="15" customHeight="1" x14ac:dyDescent="0.2">
      <c r="A305" s="22"/>
      <c r="B305" s="26"/>
      <c r="C305" s="22"/>
      <c r="D305" s="32"/>
      <c r="E305" s="21"/>
      <c r="F305" s="17"/>
      <c r="G305" s="17"/>
      <c r="H305" s="17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</row>
    <row r="306" spans="1:52" ht="15" customHeight="1" x14ac:dyDescent="0.2">
      <c r="A306" s="22"/>
      <c r="B306" s="26"/>
      <c r="C306" s="22"/>
      <c r="D306" s="32"/>
      <c r="E306" s="21"/>
      <c r="F306" s="17"/>
      <c r="G306" s="17"/>
      <c r="H306" s="17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</row>
    <row r="307" spans="1:52" ht="15" customHeight="1" x14ac:dyDescent="0.2">
      <c r="A307" s="22"/>
      <c r="B307" s="26"/>
      <c r="C307" s="22"/>
      <c r="D307" s="32"/>
      <c r="E307" s="21"/>
      <c r="F307" s="17"/>
      <c r="G307" s="17"/>
      <c r="H307" s="17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</row>
    <row r="308" spans="1:52" ht="15" customHeight="1" x14ac:dyDescent="0.2">
      <c r="A308" s="22"/>
      <c r="B308" s="26"/>
      <c r="C308" s="22"/>
      <c r="D308" s="32"/>
      <c r="E308" s="21"/>
      <c r="F308" s="17"/>
      <c r="G308" s="17"/>
      <c r="H308" s="17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</row>
    <row r="309" spans="1:52" ht="15" customHeight="1" x14ac:dyDescent="0.2">
      <c r="A309" s="22"/>
      <c r="B309" s="26"/>
      <c r="C309" s="22"/>
      <c r="D309" s="32"/>
      <c r="E309" s="21"/>
      <c r="F309" s="17"/>
      <c r="G309" s="17"/>
      <c r="H309" s="17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</row>
    <row r="310" spans="1:52" ht="15" customHeight="1" x14ac:dyDescent="0.2">
      <c r="A310" s="22"/>
      <c r="B310" s="26"/>
      <c r="C310" s="22"/>
      <c r="D310" s="32"/>
      <c r="E310" s="21"/>
      <c r="F310" s="17"/>
      <c r="G310" s="17"/>
      <c r="H310" s="17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</row>
    <row r="311" spans="1:52" ht="15" customHeight="1" x14ac:dyDescent="0.2">
      <c r="A311" s="22"/>
      <c r="B311" s="26"/>
      <c r="C311" s="22"/>
      <c r="D311" s="32"/>
      <c r="E311" s="21"/>
      <c r="F311" s="17"/>
      <c r="G311" s="17"/>
      <c r="H311" s="17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</row>
    <row r="312" spans="1:52" ht="15" customHeight="1" x14ac:dyDescent="0.2">
      <c r="A312" s="22"/>
      <c r="B312" s="26"/>
      <c r="C312" s="22"/>
      <c r="D312" s="32"/>
      <c r="E312" s="21"/>
      <c r="F312" s="17"/>
      <c r="G312" s="17"/>
      <c r="H312" s="17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</row>
    <row r="313" spans="1:52" ht="15" customHeight="1" x14ac:dyDescent="0.2">
      <c r="A313" s="22"/>
      <c r="B313" s="26"/>
      <c r="C313" s="22"/>
      <c r="D313" s="32"/>
      <c r="E313" s="21"/>
      <c r="F313" s="17"/>
      <c r="G313" s="17"/>
      <c r="H313" s="17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</row>
    <row r="314" spans="1:52" ht="15" customHeight="1" x14ac:dyDescent="0.2">
      <c r="A314" s="22"/>
      <c r="B314" s="26"/>
      <c r="C314" s="22"/>
      <c r="D314" s="32"/>
      <c r="E314" s="21"/>
      <c r="F314" s="17"/>
      <c r="G314" s="17"/>
      <c r="H314" s="17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</row>
    <row r="315" spans="1:52" ht="15" customHeight="1" x14ac:dyDescent="0.2">
      <c r="A315" s="22"/>
      <c r="B315" s="26"/>
      <c r="C315" s="22"/>
      <c r="D315" s="32"/>
      <c r="E315" s="21"/>
      <c r="F315" s="17"/>
      <c r="G315" s="17"/>
      <c r="H315" s="17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7"/>
  <sheetViews>
    <sheetView topLeftCell="A271" zoomScale="112" zoomScaleNormal="112" workbookViewId="0">
      <selection activeCell="A274" sqref="A274"/>
    </sheetView>
  </sheetViews>
  <sheetFormatPr defaultRowHeight="12.75" x14ac:dyDescent="0.2"/>
  <cols>
    <col min="1" max="1" width="14" style="2" customWidth="1"/>
    <col min="2" max="2" width="47.5703125" style="4" customWidth="1"/>
    <col min="3" max="3" width="15" style="5" customWidth="1"/>
    <col min="4" max="4" width="21" style="9" customWidth="1"/>
    <col min="5" max="5" width="14" style="1" customWidth="1"/>
    <col min="6" max="6" width="9.5703125" style="3" customWidth="1"/>
    <col min="7" max="7" width="9.7109375" style="2" customWidth="1"/>
    <col min="8" max="8" width="7.85546875" style="2" customWidth="1"/>
    <col min="9" max="9" width="8.28515625" style="2" customWidth="1"/>
    <col min="10" max="10" width="8.7109375" style="2" customWidth="1"/>
    <col min="11" max="11" width="8.85546875" style="2" customWidth="1"/>
    <col min="12" max="16384" width="9.140625" style="2"/>
  </cols>
  <sheetData>
    <row r="1" spans="1:52" s="25" customFormat="1" ht="15" customHeight="1" x14ac:dyDescent="0.2">
      <c r="A1" s="49" t="s">
        <v>584</v>
      </c>
      <c r="B1" s="33"/>
      <c r="D1" s="34"/>
      <c r="E1" s="18"/>
      <c r="F1" s="18"/>
      <c r="G1" s="19"/>
      <c r="H1" s="19"/>
      <c r="AZ1" s="31"/>
    </row>
    <row r="2" spans="1:52" s="25" customFormat="1" ht="15" customHeight="1" x14ac:dyDescent="0.2">
      <c r="A2" s="49" t="s">
        <v>585</v>
      </c>
      <c r="B2" s="33"/>
      <c r="D2" s="34"/>
      <c r="E2" s="18"/>
      <c r="F2" s="18"/>
      <c r="G2" s="19"/>
      <c r="H2" s="19"/>
      <c r="AZ2" s="31"/>
    </row>
    <row r="3" spans="1:52" s="25" customFormat="1" ht="15" customHeight="1" x14ac:dyDescent="0.2">
      <c r="A3" s="49" t="s">
        <v>561</v>
      </c>
      <c r="B3" s="33"/>
      <c r="D3" s="34"/>
      <c r="E3" s="18"/>
      <c r="F3" s="18"/>
      <c r="G3" s="19"/>
      <c r="H3" s="19"/>
      <c r="AZ3" s="31"/>
    </row>
    <row r="4" spans="1:52" s="25" customFormat="1" ht="15" customHeight="1" x14ac:dyDescent="0.2">
      <c r="A4" s="49" t="s">
        <v>586</v>
      </c>
      <c r="B4" s="33"/>
      <c r="D4" s="34"/>
      <c r="E4" s="18"/>
      <c r="F4" s="18"/>
      <c r="G4" s="19"/>
      <c r="H4" s="19"/>
      <c r="AZ4" s="31"/>
    </row>
    <row r="6" spans="1:52" ht="18.75" x14ac:dyDescent="0.2">
      <c r="A6" s="50" t="s">
        <v>587</v>
      </c>
      <c r="B6" s="51"/>
      <c r="C6" s="51"/>
      <c r="D6" s="52"/>
    </row>
    <row r="7" spans="1:52" x14ac:dyDescent="0.2">
      <c r="A7" s="53"/>
      <c r="B7" s="54"/>
      <c r="C7" s="55"/>
      <c r="D7" s="56"/>
    </row>
    <row r="8" spans="1:52" ht="31.5" x14ac:dyDescent="0.2">
      <c r="A8" s="60" t="s">
        <v>0</v>
      </c>
      <c r="B8" s="61" t="s">
        <v>1</v>
      </c>
      <c r="C8" s="62" t="s">
        <v>2</v>
      </c>
      <c r="D8" s="57" t="s">
        <v>499</v>
      </c>
      <c r="E8" s="77" t="s">
        <v>588</v>
      </c>
    </row>
    <row r="9" spans="1:52" ht="51" x14ac:dyDescent="0.2">
      <c r="A9" s="63" t="s">
        <v>456</v>
      </c>
      <c r="B9" s="64" t="s">
        <v>519</v>
      </c>
      <c r="C9" s="65">
        <v>46836.54</v>
      </c>
      <c r="D9" s="58" t="s">
        <v>514</v>
      </c>
      <c r="E9" s="66"/>
    </row>
    <row r="10" spans="1:52" x14ac:dyDescent="0.2">
      <c r="A10" s="63" t="s">
        <v>470</v>
      </c>
      <c r="B10" s="67" t="s">
        <v>254</v>
      </c>
      <c r="C10" s="65">
        <v>280000</v>
      </c>
      <c r="D10" s="58" t="s">
        <v>514</v>
      </c>
      <c r="E10" s="66"/>
    </row>
    <row r="11" spans="1:52" ht="25.5" x14ac:dyDescent="0.2">
      <c r="A11" s="63" t="s">
        <v>471</v>
      </c>
      <c r="B11" s="67" t="s">
        <v>472</v>
      </c>
      <c r="C11" s="65">
        <v>307520</v>
      </c>
      <c r="D11" s="58" t="s">
        <v>514</v>
      </c>
      <c r="E11" s="66"/>
    </row>
    <row r="12" spans="1:52" ht="51" x14ac:dyDescent="0.2">
      <c r="A12" s="63" t="s">
        <v>483</v>
      </c>
      <c r="B12" s="64" t="s">
        <v>520</v>
      </c>
      <c r="C12" s="65">
        <v>103000.05</v>
      </c>
      <c r="D12" s="58" t="s">
        <v>514</v>
      </c>
      <c r="E12" s="68">
        <f>SUM(C9:C12)</f>
        <v>737356.59000000008</v>
      </c>
    </row>
    <row r="13" spans="1:52" ht="25.5" x14ac:dyDescent="0.2">
      <c r="A13" s="63" t="s">
        <v>446</v>
      </c>
      <c r="B13" s="67" t="s">
        <v>447</v>
      </c>
      <c r="C13" s="65">
        <v>18341</v>
      </c>
      <c r="D13" s="58" t="s">
        <v>549</v>
      </c>
      <c r="E13" s="66">
        <f>C13</f>
        <v>18341</v>
      </c>
    </row>
    <row r="14" spans="1:52" x14ac:dyDescent="0.2">
      <c r="A14" s="69" t="s">
        <v>315</v>
      </c>
      <c r="B14" s="64" t="s">
        <v>506</v>
      </c>
      <c r="C14" s="70">
        <v>8000</v>
      </c>
      <c r="D14" s="58" t="s">
        <v>507</v>
      </c>
      <c r="E14" s="66">
        <f>C14</f>
        <v>8000</v>
      </c>
      <c r="G14" s="3"/>
      <c r="H14" s="3"/>
      <c r="I14" s="3"/>
      <c r="J14" s="3"/>
      <c r="K14" s="3"/>
    </row>
    <row r="15" spans="1:52" ht="25.5" x14ac:dyDescent="0.2">
      <c r="A15" s="63" t="s">
        <v>191</v>
      </c>
      <c r="B15" s="67" t="s">
        <v>192</v>
      </c>
      <c r="C15" s="65">
        <v>190000</v>
      </c>
      <c r="D15" s="58" t="s">
        <v>508</v>
      </c>
      <c r="E15" s="66"/>
    </row>
    <row r="16" spans="1:52" ht="25.5" x14ac:dyDescent="0.2">
      <c r="A16" s="63" t="s">
        <v>318</v>
      </c>
      <c r="B16" s="67" t="s">
        <v>319</v>
      </c>
      <c r="C16" s="65">
        <v>6841.24</v>
      </c>
      <c r="D16" s="58" t="s">
        <v>508</v>
      </c>
      <c r="E16" s="66">
        <f>SUM(C15:C16)</f>
        <v>196841.24</v>
      </c>
    </row>
    <row r="17" spans="1:11" x14ac:dyDescent="0.2">
      <c r="A17" s="63" t="s">
        <v>233</v>
      </c>
      <c r="B17" s="67" t="s">
        <v>234</v>
      </c>
      <c r="C17" s="65">
        <v>550471.57999999996</v>
      </c>
      <c r="D17" s="58" t="s">
        <v>521</v>
      </c>
      <c r="E17" s="66">
        <f>C17</f>
        <v>550471.57999999996</v>
      </c>
    </row>
    <row r="18" spans="1:11" ht="25.5" x14ac:dyDescent="0.2">
      <c r="A18" s="63" t="s">
        <v>436</v>
      </c>
      <c r="B18" s="67" t="s">
        <v>437</v>
      </c>
      <c r="C18" s="65">
        <v>8000</v>
      </c>
      <c r="D18" s="58" t="s">
        <v>509</v>
      </c>
      <c r="E18" s="66"/>
    </row>
    <row r="19" spans="1:11" ht="25.5" x14ac:dyDescent="0.2">
      <c r="A19" s="63" t="s">
        <v>438</v>
      </c>
      <c r="B19" s="67" t="s">
        <v>439</v>
      </c>
      <c r="C19" s="65">
        <v>18000</v>
      </c>
      <c r="D19" s="58" t="s">
        <v>509</v>
      </c>
      <c r="E19" s="66"/>
    </row>
    <row r="20" spans="1:11" x14ac:dyDescent="0.2">
      <c r="A20" s="63" t="s">
        <v>466</v>
      </c>
      <c r="B20" s="67" t="s">
        <v>467</v>
      </c>
      <c r="C20" s="65">
        <v>48899.22</v>
      </c>
      <c r="D20" s="58" t="s">
        <v>509</v>
      </c>
      <c r="E20" s="66"/>
    </row>
    <row r="21" spans="1:11" x14ac:dyDescent="0.2">
      <c r="A21" s="63" t="s">
        <v>475</v>
      </c>
      <c r="B21" s="67" t="s">
        <v>476</v>
      </c>
      <c r="C21" s="65">
        <v>336000</v>
      </c>
      <c r="D21" s="58" t="s">
        <v>509</v>
      </c>
      <c r="E21" s="66"/>
    </row>
    <row r="22" spans="1:11" ht="25.5" x14ac:dyDescent="0.2">
      <c r="A22" s="63" t="s">
        <v>477</v>
      </c>
      <c r="B22" s="67" t="s">
        <v>478</v>
      </c>
      <c r="C22" s="65">
        <v>680000</v>
      </c>
      <c r="D22" s="58" t="s">
        <v>509</v>
      </c>
      <c r="E22" s="66"/>
    </row>
    <row r="23" spans="1:11" x14ac:dyDescent="0.2">
      <c r="A23" s="63" t="s">
        <v>479</v>
      </c>
      <c r="B23" s="67" t="s">
        <v>480</v>
      </c>
      <c r="C23" s="65">
        <v>630000</v>
      </c>
      <c r="D23" s="58" t="s">
        <v>509</v>
      </c>
      <c r="E23" s="66"/>
    </row>
    <row r="24" spans="1:11" x14ac:dyDescent="0.2">
      <c r="A24" s="63" t="s">
        <v>491</v>
      </c>
      <c r="B24" s="67" t="s">
        <v>492</v>
      </c>
      <c r="C24" s="65">
        <v>9600</v>
      </c>
      <c r="D24" s="58" t="s">
        <v>509</v>
      </c>
      <c r="E24" s="66"/>
    </row>
    <row r="25" spans="1:11" ht="25.5" x14ac:dyDescent="0.2">
      <c r="A25" s="63" t="s">
        <v>493</v>
      </c>
      <c r="B25" s="67" t="s">
        <v>494</v>
      </c>
      <c r="C25" s="65">
        <v>108760.15</v>
      </c>
      <c r="D25" s="58" t="s">
        <v>509</v>
      </c>
      <c r="E25" s="66"/>
    </row>
    <row r="26" spans="1:11" ht="25.5" x14ac:dyDescent="0.2">
      <c r="A26" s="63" t="s">
        <v>495</v>
      </c>
      <c r="B26" s="67" t="s">
        <v>496</v>
      </c>
      <c r="C26" s="65">
        <v>29928.51</v>
      </c>
      <c r="D26" s="58" t="s">
        <v>509</v>
      </c>
      <c r="E26" s="66">
        <f>SUM(C18:C26)</f>
        <v>1869187.88</v>
      </c>
    </row>
    <row r="27" spans="1:11" ht="25.5" x14ac:dyDescent="0.2">
      <c r="A27" s="63" t="s">
        <v>442</v>
      </c>
      <c r="B27" s="67" t="s">
        <v>443</v>
      </c>
      <c r="C27" s="65">
        <v>5900</v>
      </c>
      <c r="D27" s="58" t="s">
        <v>511</v>
      </c>
      <c r="E27" s="66"/>
    </row>
    <row r="28" spans="1:11" ht="38.25" x14ac:dyDescent="0.2">
      <c r="A28" s="63" t="s">
        <v>444</v>
      </c>
      <c r="B28" s="67" t="s">
        <v>445</v>
      </c>
      <c r="C28" s="65">
        <v>89900</v>
      </c>
      <c r="D28" s="58" t="s">
        <v>511</v>
      </c>
      <c r="E28" s="66">
        <f>SUM(C27:C28)</f>
        <v>95800</v>
      </c>
    </row>
    <row r="29" spans="1:11" x14ac:dyDescent="0.2">
      <c r="A29" s="63" t="s">
        <v>468</v>
      </c>
      <c r="B29" s="67" t="s">
        <v>469</v>
      </c>
      <c r="C29" s="65">
        <v>9350.7999999999993</v>
      </c>
      <c r="D29" s="58" t="s">
        <v>518</v>
      </c>
      <c r="E29" s="66">
        <f>C29</f>
        <v>9350.7999999999993</v>
      </c>
    </row>
    <row r="30" spans="1:11" x14ac:dyDescent="0.2">
      <c r="A30" s="69" t="s">
        <v>4</v>
      </c>
      <c r="B30" s="64" t="s">
        <v>5</v>
      </c>
      <c r="C30" s="70">
        <v>11000</v>
      </c>
      <c r="D30" s="58" t="s">
        <v>500</v>
      </c>
      <c r="E30" s="66"/>
      <c r="G30" s="3"/>
      <c r="H30" s="3"/>
      <c r="I30" s="3"/>
      <c r="J30" s="3"/>
      <c r="K30" s="3"/>
    </row>
    <row r="31" spans="1:11" x14ac:dyDescent="0.2">
      <c r="A31" s="69" t="s">
        <v>6</v>
      </c>
      <c r="B31" s="64" t="s">
        <v>7</v>
      </c>
      <c r="C31" s="70">
        <v>3000</v>
      </c>
      <c r="D31" s="58" t="s">
        <v>500</v>
      </c>
      <c r="E31" s="66"/>
      <c r="G31" s="3"/>
      <c r="H31" s="3"/>
      <c r="I31" s="3"/>
      <c r="J31" s="3"/>
      <c r="K31" s="3"/>
    </row>
    <row r="32" spans="1:11" ht="25.5" x14ac:dyDescent="0.2">
      <c r="A32" s="69" t="s">
        <v>8</v>
      </c>
      <c r="B32" s="64" t="s">
        <v>9</v>
      </c>
      <c r="C32" s="70">
        <v>24500</v>
      </c>
      <c r="D32" s="58" t="s">
        <v>500</v>
      </c>
      <c r="E32" s="66"/>
      <c r="G32" s="3"/>
      <c r="H32" s="3"/>
      <c r="I32" s="3"/>
      <c r="J32" s="3"/>
      <c r="K32" s="3"/>
    </row>
    <row r="33" spans="1:11" x14ac:dyDescent="0.2">
      <c r="A33" s="69" t="s">
        <v>10</v>
      </c>
      <c r="B33" s="64" t="s">
        <v>11</v>
      </c>
      <c r="C33" s="70">
        <v>20000</v>
      </c>
      <c r="D33" s="58" t="s">
        <v>500</v>
      </c>
      <c r="E33" s="66"/>
      <c r="G33" s="3"/>
      <c r="H33" s="3"/>
      <c r="I33" s="3"/>
      <c r="J33" s="3"/>
      <c r="K33" s="3"/>
    </row>
    <row r="34" spans="1:11" ht="25.5" x14ac:dyDescent="0.2">
      <c r="A34" s="69" t="s">
        <v>12</v>
      </c>
      <c r="B34" s="64" t="s">
        <v>13</v>
      </c>
      <c r="C34" s="70">
        <v>24500</v>
      </c>
      <c r="D34" s="58" t="s">
        <v>500</v>
      </c>
      <c r="E34" s="66"/>
      <c r="G34" s="3"/>
      <c r="H34" s="3"/>
      <c r="I34" s="3"/>
      <c r="J34" s="3"/>
      <c r="K34" s="3"/>
    </row>
    <row r="35" spans="1:11" ht="25.5" x14ac:dyDescent="0.2">
      <c r="A35" s="69" t="s">
        <v>14</v>
      </c>
      <c r="B35" s="64" t="s">
        <v>15</v>
      </c>
      <c r="C35" s="70">
        <v>10000</v>
      </c>
      <c r="D35" s="58" t="s">
        <v>500</v>
      </c>
      <c r="E35" s="66"/>
      <c r="G35" s="3"/>
      <c r="H35" s="3"/>
      <c r="I35" s="3"/>
      <c r="J35" s="3"/>
      <c r="K35" s="3"/>
    </row>
    <row r="36" spans="1:11" x14ac:dyDescent="0.2">
      <c r="A36" s="69" t="s">
        <v>16</v>
      </c>
      <c r="B36" s="64" t="s">
        <v>17</v>
      </c>
      <c r="C36" s="70">
        <v>5000</v>
      </c>
      <c r="D36" s="58" t="s">
        <v>500</v>
      </c>
      <c r="E36" s="66"/>
      <c r="G36" s="3"/>
      <c r="H36" s="3"/>
      <c r="I36" s="3"/>
      <c r="J36" s="3"/>
      <c r="K36" s="3"/>
    </row>
    <row r="37" spans="1:11" ht="38.25" x14ac:dyDescent="0.2">
      <c r="A37" s="63" t="s">
        <v>18</v>
      </c>
      <c r="B37" s="67" t="s">
        <v>19</v>
      </c>
      <c r="C37" s="65">
        <v>9000</v>
      </c>
      <c r="D37" s="58" t="s">
        <v>500</v>
      </c>
      <c r="E37" s="66"/>
    </row>
    <row r="38" spans="1:11" ht="38.25" x14ac:dyDescent="0.2">
      <c r="A38" s="63" t="s">
        <v>20</v>
      </c>
      <c r="B38" s="67" t="s">
        <v>21</v>
      </c>
      <c r="C38" s="65">
        <v>20000</v>
      </c>
      <c r="D38" s="58" t="s">
        <v>500</v>
      </c>
      <c r="E38" s="66"/>
    </row>
    <row r="39" spans="1:11" x14ac:dyDescent="0.2">
      <c r="A39" s="63" t="s">
        <v>24</v>
      </c>
      <c r="B39" s="67" t="s">
        <v>25</v>
      </c>
      <c r="C39" s="65">
        <v>15000</v>
      </c>
      <c r="D39" s="58" t="s">
        <v>500</v>
      </c>
      <c r="E39" s="66"/>
    </row>
    <row r="40" spans="1:11" x14ac:dyDescent="0.2">
      <c r="A40" s="63" t="s">
        <v>26</v>
      </c>
      <c r="B40" s="67" t="s">
        <v>27</v>
      </c>
      <c r="C40" s="65">
        <v>15000</v>
      </c>
      <c r="D40" s="58" t="s">
        <v>500</v>
      </c>
      <c r="E40" s="66"/>
    </row>
    <row r="41" spans="1:11" x14ac:dyDescent="0.2">
      <c r="A41" s="63" t="s">
        <v>28</v>
      </c>
      <c r="B41" s="67" t="s">
        <v>29</v>
      </c>
      <c r="C41" s="65">
        <v>10000</v>
      </c>
      <c r="D41" s="58" t="s">
        <v>500</v>
      </c>
      <c r="E41" s="66"/>
    </row>
    <row r="42" spans="1:11" x14ac:dyDescent="0.2">
      <c r="A42" s="63" t="s">
        <v>30</v>
      </c>
      <c r="B42" s="67" t="s">
        <v>31</v>
      </c>
      <c r="C42" s="65">
        <v>10000</v>
      </c>
      <c r="D42" s="58" t="s">
        <v>500</v>
      </c>
      <c r="E42" s="66"/>
    </row>
    <row r="43" spans="1:11" x14ac:dyDescent="0.2">
      <c r="A43" s="63" t="s">
        <v>32</v>
      </c>
      <c r="B43" s="67" t="s">
        <v>33</v>
      </c>
      <c r="C43" s="65">
        <v>15000</v>
      </c>
      <c r="D43" s="58" t="s">
        <v>500</v>
      </c>
      <c r="E43" s="66"/>
    </row>
    <row r="44" spans="1:11" x14ac:dyDescent="0.2">
      <c r="A44" s="63" t="s">
        <v>34</v>
      </c>
      <c r="B44" s="67" t="s">
        <v>35</v>
      </c>
      <c r="C44" s="65">
        <v>24800</v>
      </c>
      <c r="D44" s="58" t="s">
        <v>500</v>
      </c>
      <c r="E44" s="66"/>
    </row>
    <row r="45" spans="1:11" x14ac:dyDescent="0.2">
      <c r="A45" s="63" t="s">
        <v>36</v>
      </c>
      <c r="B45" s="67" t="s">
        <v>37</v>
      </c>
      <c r="C45" s="65">
        <v>15000</v>
      </c>
      <c r="D45" s="58" t="s">
        <v>500</v>
      </c>
      <c r="E45" s="66"/>
    </row>
    <row r="46" spans="1:11" x14ac:dyDescent="0.2">
      <c r="A46" s="63" t="s">
        <v>38</v>
      </c>
      <c r="B46" s="67" t="s">
        <v>39</v>
      </c>
      <c r="C46" s="65">
        <v>10000</v>
      </c>
      <c r="D46" s="58" t="s">
        <v>500</v>
      </c>
      <c r="E46" s="66"/>
    </row>
    <row r="47" spans="1:11" x14ac:dyDescent="0.2">
      <c r="A47" s="63" t="s">
        <v>40</v>
      </c>
      <c r="B47" s="67" t="s">
        <v>41</v>
      </c>
      <c r="C47" s="65">
        <v>10000</v>
      </c>
      <c r="D47" s="58" t="s">
        <v>500</v>
      </c>
      <c r="E47" s="66"/>
    </row>
    <row r="48" spans="1:11" x14ac:dyDescent="0.2">
      <c r="A48" s="63" t="s">
        <v>42</v>
      </c>
      <c r="B48" s="67" t="s">
        <v>43</v>
      </c>
      <c r="C48" s="65">
        <v>10000</v>
      </c>
      <c r="D48" s="58" t="s">
        <v>500</v>
      </c>
      <c r="E48" s="66"/>
    </row>
    <row r="49" spans="1:11" ht="25.5" x14ac:dyDescent="0.2">
      <c r="A49" s="63" t="s">
        <v>44</v>
      </c>
      <c r="B49" s="67" t="s">
        <v>45</v>
      </c>
      <c r="C49" s="65">
        <v>5000</v>
      </c>
      <c r="D49" s="58" t="s">
        <v>500</v>
      </c>
      <c r="E49" s="66"/>
    </row>
    <row r="50" spans="1:11" ht="25.5" x14ac:dyDescent="0.2">
      <c r="A50" s="63" t="s">
        <v>46</v>
      </c>
      <c r="B50" s="67" t="s">
        <v>47</v>
      </c>
      <c r="C50" s="65">
        <v>2000</v>
      </c>
      <c r="D50" s="58" t="s">
        <v>500</v>
      </c>
      <c r="E50" s="66"/>
    </row>
    <row r="51" spans="1:11" ht="25.5" x14ac:dyDescent="0.2">
      <c r="A51" s="63" t="s">
        <v>48</v>
      </c>
      <c r="B51" s="67" t="s">
        <v>49</v>
      </c>
      <c r="C51" s="65">
        <v>5000</v>
      </c>
      <c r="D51" s="58" t="s">
        <v>500</v>
      </c>
      <c r="E51" s="66"/>
    </row>
    <row r="52" spans="1:11" ht="25.5" x14ac:dyDescent="0.2">
      <c r="A52" s="63" t="s">
        <v>50</v>
      </c>
      <c r="B52" s="67" t="s">
        <v>51</v>
      </c>
      <c r="C52" s="65">
        <v>55000</v>
      </c>
      <c r="D52" s="58" t="s">
        <v>500</v>
      </c>
      <c r="E52" s="66"/>
    </row>
    <row r="53" spans="1:11" ht="25.5" x14ac:dyDescent="0.2">
      <c r="A53" s="63" t="s">
        <v>52</v>
      </c>
      <c r="B53" s="67" t="s">
        <v>53</v>
      </c>
      <c r="C53" s="65">
        <v>7200</v>
      </c>
      <c r="D53" s="58" t="s">
        <v>500</v>
      </c>
      <c r="E53" s="66"/>
    </row>
    <row r="54" spans="1:11" ht="38.25" x14ac:dyDescent="0.2">
      <c r="A54" s="63" t="s">
        <v>54</v>
      </c>
      <c r="B54" s="67" t="s">
        <v>55</v>
      </c>
      <c r="C54" s="65">
        <v>12000</v>
      </c>
      <c r="D54" s="58" t="s">
        <v>500</v>
      </c>
      <c r="E54" s="66"/>
    </row>
    <row r="55" spans="1:11" ht="25.5" x14ac:dyDescent="0.2">
      <c r="A55" s="63" t="s">
        <v>58</v>
      </c>
      <c r="B55" s="67" t="s">
        <v>59</v>
      </c>
      <c r="C55" s="65">
        <v>15000</v>
      </c>
      <c r="D55" s="58" t="s">
        <v>500</v>
      </c>
      <c r="E55" s="66"/>
    </row>
    <row r="56" spans="1:11" ht="25.5" x14ac:dyDescent="0.2">
      <c r="A56" s="63" t="s">
        <v>60</v>
      </c>
      <c r="B56" s="67" t="s">
        <v>61</v>
      </c>
      <c r="C56" s="65">
        <v>9000</v>
      </c>
      <c r="D56" s="58" t="s">
        <v>500</v>
      </c>
      <c r="E56" s="66"/>
    </row>
    <row r="57" spans="1:11" ht="25.5" x14ac:dyDescent="0.2">
      <c r="A57" s="63" t="s">
        <v>62</v>
      </c>
      <c r="B57" s="67" t="s">
        <v>63</v>
      </c>
      <c r="C57" s="65">
        <v>3000</v>
      </c>
      <c r="D57" s="58" t="s">
        <v>500</v>
      </c>
      <c r="E57" s="66"/>
    </row>
    <row r="58" spans="1:11" ht="25.5" x14ac:dyDescent="0.2">
      <c r="A58" s="63" t="s">
        <v>64</v>
      </c>
      <c r="B58" s="67" t="s">
        <v>65</v>
      </c>
      <c r="C58" s="65">
        <v>1000</v>
      </c>
      <c r="D58" s="58" t="s">
        <v>500</v>
      </c>
      <c r="E58" s="66"/>
    </row>
    <row r="59" spans="1:11" x14ac:dyDescent="0.2">
      <c r="A59" s="63" t="s">
        <v>66</v>
      </c>
      <c r="B59" s="67" t="s">
        <v>67</v>
      </c>
      <c r="C59" s="65">
        <v>2000</v>
      </c>
      <c r="D59" s="58" t="s">
        <v>500</v>
      </c>
      <c r="E59" s="66"/>
    </row>
    <row r="60" spans="1:11" ht="25.5" x14ac:dyDescent="0.2">
      <c r="A60" s="63" t="s">
        <v>68</v>
      </c>
      <c r="B60" s="67" t="s">
        <v>69</v>
      </c>
      <c r="C60" s="65">
        <v>1000</v>
      </c>
      <c r="D60" s="58" t="s">
        <v>500</v>
      </c>
      <c r="E60" s="66"/>
    </row>
    <row r="61" spans="1:11" ht="25.5" x14ac:dyDescent="0.2">
      <c r="A61" s="63" t="s">
        <v>70</v>
      </c>
      <c r="B61" s="67" t="s">
        <v>71</v>
      </c>
      <c r="C61" s="65">
        <v>3000</v>
      </c>
      <c r="D61" s="58" t="s">
        <v>500</v>
      </c>
      <c r="E61" s="66"/>
    </row>
    <row r="62" spans="1:11" ht="25.5" x14ac:dyDescent="0.2">
      <c r="A62" s="69" t="s">
        <v>72</v>
      </c>
      <c r="B62" s="64" t="s">
        <v>73</v>
      </c>
      <c r="C62" s="70">
        <v>5000</v>
      </c>
      <c r="D62" s="58" t="s">
        <v>500</v>
      </c>
      <c r="E62" s="66"/>
      <c r="G62" s="3"/>
      <c r="H62" s="3"/>
      <c r="I62" s="3"/>
      <c r="J62" s="3"/>
      <c r="K62" s="3"/>
    </row>
    <row r="63" spans="1:11" ht="25.5" x14ac:dyDescent="0.2">
      <c r="A63" s="63" t="s">
        <v>74</v>
      </c>
      <c r="B63" s="67" t="s">
        <v>75</v>
      </c>
      <c r="C63" s="65">
        <v>7743.8</v>
      </c>
      <c r="D63" s="58" t="s">
        <v>500</v>
      </c>
      <c r="E63" s="66"/>
    </row>
    <row r="64" spans="1:11" ht="25.5" x14ac:dyDescent="0.2">
      <c r="A64" s="63" t="s">
        <v>76</v>
      </c>
      <c r="B64" s="67" t="s">
        <v>77</v>
      </c>
      <c r="C64" s="65">
        <v>5000</v>
      </c>
      <c r="D64" s="58" t="s">
        <v>500</v>
      </c>
      <c r="E64" s="66"/>
    </row>
    <row r="65" spans="1:5" ht="25.5" x14ac:dyDescent="0.2">
      <c r="A65" s="63" t="s">
        <v>78</v>
      </c>
      <c r="B65" s="67" t="s">
        <v>79</v>
      </c>
      <c r="C65" s="65">
        <v>5000</v>
      </c>
      <c r="D65" s="58" t="s">
        <v>500</v>
      </c>
      <c r="E65" s="66"/>
    </row>
    <row r="66" spans="1:5" ht="25.5" x14ac:dyDescent="0.2">
      <c r="A66" s="63" t="s">
        <v>80</v>
      </c>
      <c r="B66" s="67" t="s">
        <v>81</v>
      </c>
      <c r="C66" s="65">
        <v>5000</v>
      </c>
      <c r="D66" s="58" t="s">
        <v>500</v>
      </c>
      <c r="E66" s="66"/>
    </row>
    <row r="67" spans="1:5" ht="25.5" x14ac:dyDescent="0.2">
      <c r="A67" s="63" t="s">
        <v>92</v>
      </c>
      <c r="B67" s="67" t="s">
        <v>93</v>
      </c>
      <c r="C67" s="65">
        <v>2800</v>
      </c>
      <c r="D67" s="58" t="s">
        <v>500</v>
      </c>
      <c r="E67" s="66"/>
    </row>
    <row r="68" spans="1:5" ht="25.5" x14ac:dyDescent="0.2">
      <c r="A68" s="63" t="s">
        <v>94</v>
      </c>
      <c r="B68" s="67" t="s">
        <v>95</v>
      </c>
      <c r="C68" s="65">
        <v>2800</v>
      </c>
      <c r="D68" s="58" t="s">
        <v>500</v>
      </c>
      <c r="E68" s="66"/>
    </row>
    <row r="69" spans="1:5" ht="25.5" x14ac:dyDescent="0.2">
      <c r="A69" s="63" t="s">
        <v>96</v>
      </c>
      <c r="B69" s="67" t="s">
        <v>97</v>
      </c>
      <c r="C69" s="65">
        <v>2800</v>
      </c>
      <c r="D69" s="58" t="s">
        <v>500</v>
      </c>
      <c r="E69" s="66"/>
    </row>
    <row r="70" spans="1:5" ht="25.5" x14ac:dyDescent="0.2">
      <c r="A70" s="63" t="s">
        <v>98</v>
      </c>
      <c r="B70" s="67" t="s">
        <v>99</v>
      </c>
      <c r="C70" s="65">
        <v>2800</v>
      </c>
      <c r="D70" s="58" t="s">
        <v>500</v>
      </c>
      <c r="E70" s="66"/>
    </row>
    <row r="71" spans="1:5" ht="25.5" x14ac:dyDescent="0.2">
      <c r="A71" s="63" t="s">
        <v>100</v>
      </c>
      <c r="B71" s="67" t="s">
        <v>101</v>
      </c>
      <c r="C71" s="65">
        <v>2800</v>
      </c>
      <c r="D71" s="58" t="s">
        <v>500</v>
      </c>
      <c r="E71" s="66"/>
    </row>
    <row r="72" spans="1:5" ht="25.5" x14ac:dyDescent="0.2">
      <c r="A72" s="63" t="s">
        <v>104</v>
      </c>
      <c r="B72" s="67" t="s">
        <v>105</v>
      </c>
      <c r="C72" s="65">
        <v>4800</v>
      </c>
      <c r="D72" s="58" t="s">
        <v>500</v>
      </c>
      <c r="E72" s="66"/>
    </row>
    <row r="73" spans="1:5" ht="25.5" x14ac:dyDescent="0.2">
      <c r="A73" s="63" t="s">
        <v>114</v>
      </c>
      <c r="B73" s="67" t="s">
        <v>115</v>
      </c>
      <c r="C73" s="65">
        <v>2000</v>
      </c>
      <c r="D73" s="58" t="s">
        <v>500</v>
      </c>
      <c r="E73" s="66"/>
    </row>
    <row r="74" spans="1:5" ht="25.5" x14ac:dyDescent="0.2">
      <c r="A74" s="63" t="s">
        <v>116</v>
      </c>
      <c r="B74" s="67" t="s">
        <v>117</v>
      </c>
      <c r="C74" s="65">
        <v>2000</v>
      </c>
      <c r="D74" s="58" t="s">
        <v>500</v>
      </c>
      <c r="E74" s="66"/>
    </row>
    <row r="75" spans="1:5" x14ac:dyDescent="0.2">
      <c r="A75" s="63" t="s">
        <v>118</v>
      </c>
      <c r="B75" s="67" t="s">
        <v>119</v>
      </c>
      <c r="C75" s="65">
        <v>7800</v>
      </c>
      <c r="D75" s="58" t="s">
        <v>500</v>
      </c>
      <c r="E75" s="66"/>
    </row>
    <row r="76" spans="1:5" ht="25.5" x14ac:dyDescent="0.2">
      <c r="A76" s="63" t="s">
        <v>120</v>
      </c>
      <c r="B76" s="67" t="s">
        <v>121</v>
      </c>
      <c r="C76" s="65">
        <v>7800</v>
      </c>
      <c r="D76" s="58" t="s">
        <v>500</v>
      </c>
      <c r="E76" s="66"/>
    </row>
    <row r="77" spans="1:5" x14ac:dyDescent="0.2">
      <c r="A77" s="63" t="s">
        <v>122</v>
      </c>
      <c r="B77" s="67" t="s">
        <v>123</v>
      </c>
      <c r="C77" s="65">
        <v>5000</v>
      </c>
      <c r="D77" s="58" t="s">
        <v>500</v>
      </c>
      <c r="E77" s="66"/>
    </row>
    <row r="78" spans="1:5" ht="38.25" x14ac:dyDescent="0.2">
      <c r="A78" s="63" t="s">
        <v>124</v>
      </c>
      <c r="B78" s="67" t="s">
        <v>125</v>
      </c>
      <c r="C78" s="65">
        <v>3000</v>
      </c>
      <c r="D78" s="58" t="s">
        <v>500</v>
      </c>
      <c r="E78" s="66"/>
    </row>
    <row r="79" spans="1:5" x14ac:dyDescent="0.2">
      <c r="A79" s="63" t="s">
        <v>126</v>
      </c>
      <c r="B79" s="67" t="s">
        <v>127</v>
      </c>
      <c r="C79" s="65">
        <v>5000</v>
      </c>
      <c r="D79" s="58" t="s">
        <v>500</v>
      </c>
      <c r="E79" s="66"/>
    </row>
    <row r="80" spans="1:5" ht="25.5" x14ac:dyDescent="0.2">
      <c r="A80" s="63" t="s">
        <v>128</v>
      </c>
      <c r="B80" s="67" t="s">
        <v>129</v>
      </c>
      <c r="C80" s="65">
        <v>50000</v>
      </c>
      <c r="D80" s="58" t="s">
        <v>500</v>
      </c>
      <c r="E80" s="66"/>
    </row>
    <row r="81" spans="1:5" x14ac:dyDescent="0.2">
      <c r="A81" s="63" t="s">
        <v>138</v>
      </c>
      <c r="B81" s="67" t="s">
        <v>22</v>
      </c>
      <c r="C81" s="65">
        <v>25000</v>
      </c>
      <c r="D81" s="58" t="s">
        <v>500</v>
      </c>
      <c r="E81" s="66"/>
    </row>
    <row r="82" spans="1:5" x14ac:dyDescent="0.2">
      <c r="A82" s="63" t="s">
        <v>139</v>
      </c>
      <c r="B82" s="67" t="s">
        <v>3</v>
      </c>
      <c r="C82" s="65">
        <v>1000</v>
      </c>
      <c r="D82" s="58" t="s">
        <v>500</v>
      </c>
      <c r="E82" s="66"/>
    </row>
    <row r="83" spans="1:5" ht="38.25" x14ac:dyDescent="0.2">
      <c r="A83" s="63" t="s">
        <v>140</v>
      </c>
      <c r="B83" s="67" t="s">
        <v>141</v>
      </c>
      <c r="C83" s="65">
        <v>8500</v>
      </c>
      <c r="D83" s="58" t="s">
        <v>500</v>
      </c>
      <c r="E83" s="66"/>
    </row>
    <row r="84" spans="1:5" x14ac:dyDescent="0.2">
      <c r="A84" s="63" t="s">
        <v>142</v>
      </c>
      <c r="B84" s="67" t="s">
        <v>143</v>
      </c>
      <c r="C84" s="65">
        <v>22800</v>
      </c>
      <c r="D84" s="58" t="s">
        <v>500</v>
      </c>
      <c r="E84" s="66"/>
    </row>
    <row r="85" spans="1:5" x14ac:dyDescent="0.2">
      <c r="A85" s="63" t="s">
        <v>144</v>
      </c>
      <c r="B85" s="67" t="s">
        <v>145</v>
      </c>
      <c r="C85" s="65">
        <v>3000</v>
      </c>
      <c r="D85" s="58" t="s">
        <v>500</v>
      </c>
      <c r="E85" s="66"/>
    </row>
    <row r="86" spans="1:5" x14ac:dyDescent="0.2">
      <c r="A86" s="63" t="s">
        <v>146</v>
      </c>
      <c r="B86" s="67" t="s">
        <v>147</v>
      </c>
      <c r="C86" s="65">
        <v>10000</v>
      </c>
      <c r="D86" s="58" t="s">
        <v>500</v>
      </c>
      <c r="E86" s="66"/>
    </row>
    <row r="87" spans="1:5" ht="25.5" x14ac:dyDescent="0.2">
      <c r="A87" s="63" t="s">
        <v>148</v>
      </c>
      <c r="B87" s="67" t="s">
        <v>149</v>
      </c>
      <c r="C87" s="65">
        <v>18000</v>
      </c>
      <c r="D87" s="58" t="s">
        <v>500</v>
      </c>
      <c r="E87" s="66"/>
    </row>
    <row r="88" spans="1:5" ht="25.5" x14ac:dyDescent="0.2">
      <c r="A88" s="63" t="s">
        <v>150</v>
      </c>
      <c r="B88" s="67" t="s">
        <v>151</v>
      </c>
      <c r="C88" s="65">
        <v>18000</v>
      </c>
      <c r="D88" s="58" t="s">
        <v>500</v>
      </c>
      <c r="E88" s="66"/>
    </row>
    <row r="89" spans="1:5" ht="25.5" x14ac:dyDescent="0.2">
      <c r="A89" s="63" t="s">
        <v>152</v>
      </c>
      <c r="B89" s="67" t="s">
        <v>153</v>
      </c>
      <c r="C89" s="65">
        <v>2000</v>
      </c>
      <c r="D89" s="58" t="s">
        <v>500</v>
      </c>
      <c r="E89" s="66"/>
    </row>
    <row r="90" spans="1:5" ht="25.5" x14ac:dyDescent="0.2">
      <c r="A90" s="63" t="s">
        <v>154</v>
      </c>
      <c r="B90" s="67" t="s">
        <v>155</v>
      </c>
      <c r="C90" s="65">
        <v>2000</v>
      </c>
      <c r="D90" s="58" t="s">
        <v>500</v>
      </c>
      <c r="E90" s="66"/>
    </row>
    <row r="91" spans="1:5" ht="25.5" x14ac:dyDescent="0.2">
      <c r="A91" s="63" t="s">
        <v>160</v>
      </c>
      <c r="B91" s="67" t="s">
        <v>161</v>
      </c>
      <c r="C91" s="65">
        <v>2800</v>
      </c>
      <c r="D91" s="58" t="s">
        <v>500</v>
      </c>
      <c r="E91" s="66"/>
    </row>
    <row r="92" spans="1:5" ht="51" x14ac:dyDescent="0.2">
      <c r="A92" s="63" t="s">
        <v>162</v>
      </c>
      <c r="B92" s="67" t="s">
        <v>163</v>
      </c>
      <c r="C92" s="65">
        <v>2800</v>
      </c>
      <c r="D92" s="58" t="s">
        <v>500</v>
      </c>
      <c r="E92" s="66"/>
    </row>
    <row r="93" spans="1:5" ht="38.25" x14ac:dyDescent="0.2">
      <c r="A93" s="63" t="s">
        <v>164</v>
      </c>
      <c r="B93" s="67" t="s">
        <v>165</v>
      </c>
      <c r="C93" s="65">
        <v>10000</v>
      </c>
      <c r="D93" s="58" t="s">
        <v>500</v>
      </c>
      <c r="E93" s="66"/>
    </row>
    <row r="94" spans="1:5" ht="38.25" x14ac:dyDescent="0.2">
      <c r="A94" s="63" t="s">
        <v>166</v>
      </c>
      <c r="B94" s="67" t="s">
        <v>167</v>
      </c>
      <c r="C94" s="65">
        <v>10000</v>
      </c>
      <c r="D94" s="58" t="s">
        <v>500</v>
      </c>
      <c r="E94" s="66"/>
    </row>
    <row r="95" spans="1:5" ht="38.25" x14ac:dyDescent="0.2">
      <c r="A95" s="63" t="s">
        <v>168</v>
      </c>
      <c r="B95" s="67" t="s">
        <v>169</v>
      </c>
      <c r="C95" s="65">
        <v>8000</v>
      </c>
      <c r="D95" s="58" t="s">
        <v>500</v>
      </c>
      <c r="E95" s="66"/>
    </row>
    <row r="96" spans="1:5" ht="38.25" x14ac:dyDescent="0.2">
      <c r="A96" s="63" t="s">
        <v>170</v>
      </c>
      <c r="B96" s="67" t="s">
        <v>171</v>
      </c>
      <c r="C96" s="65">
        <v>10000</v>
      </c>
      <c r="D96" s="58" t="s">
        <v>500</v>
      </c>
      <c r="E96" s="66"/>
    </row>
    <row r="97" spans="1:5" ht="51" x14ac:dyDescent="0.2">
      <c r="A97" s="63" t="s">
        <v>172</v>
      </c>
      <c r="B97" s="67" t="s">
        <v>173</v>
      </c>
      <c r="C97" s="65">
        <v>15000</v>
      </c>
      <c r="D97" s="58" t="s">
        <v>500</v>
      </c>
      <c r="E97" s="66"/>
    </row>
    <row r="98" spans="1:5" ht="51" x14ac:dyDescent="0.2">
      <c r="A98" s="63" t="s">
        <v>174</v>
      </c>
      <c r="B98" s="67" t="s">
        <v>175</v>
      </c>
      <c r="C98" s="65">
        <v>15000</v>
      </c>
      <c r="D98" s="58" t="s">
        <v>500</v>
      </c>
      <c r="E98" s="66"/>
    </row>
    <row r="99" spans="1:5" ht="51" x14ac:dyDescent="0.2">
      <c r="A99" s="63" t="s">
        <v>176</v>
      </c>
      <c r="B99" s="67" t="s">
        <v>177</v>
      </c>
      <c r="C99" s="65">
        <v>15000</v>
      </c>
      <c r="D99" s="58" t="s">
        <v>500</v>
      </c>
      <c r="E99" s="66"/>
    </row>
    <row r="100" spans="1:5" x14ac:dyDescent="0.2">
      <c r="A100" s="63" t="s">
        <v>178</v>
      </c>
      <c r="B100" s="67" t="s">
        <v>179</v>
      </c>
      <c r="C100" s="65">
        <v>3000</v>
      </c>
      <c r="D100" s="58" t="s">
        <v>500</v>
      </c>
      <c r="E100" s="66"/>
    </row>
    <row r="101" spans="1:5" x14ac:dyDescent="0.2">
      <c r="A101" s="63" t="s">
        <v>180</v>
      </c>
      <c r="B101" s="67" t="s">
        <v>23</v>
      </c>
      <c r="C101" s="65">
        <v>70000</v>
      </c>
      <c r="D101" s="58" t="s">
        <v>500</v>
      </c>
      <c r="E101" s="66"/>
    </row>
    <row r="102" spans="1:5" ht="25.5" x14ac:dyDescent="0.2">
      <c r="A102" s="63" t="s">
        <v>181</v>
      </c>
      <c r="B102" s="67" t="s">
        <v>182</v>
      </c>
      <c r="C102" s="65">
        <v>1000</v>
      </c>
      <c r="D102" s="58" t="s">
        <v>500</v>
      </c>
      <c r="E102" s="66"/>
    </row>
    <row r="103" spans="1:5" ht="25.5" x14ac:dyDescent="0.2">
      <c r="A103" s="63" t="s">
        <v>183</v>
      </c>
      <c r="B103" s="67" t="s">
        <v>184</v>
      </c>
      <c r="C103" s="65">
        <v>24800</v>
      </c>
      <c r="D103" s="58" t="s">
        <v>500</v>
      </c>
      <c r="E103" s="66"/>
    </row>
    <row r="104" spans="1:5" x14ac:dyDescent="0.2">
      <c r="A104" s="63" t="s">
        <v>185</v>
      </c>
      <c r="B104" s="67" t="s">
        <v>186</v>
      </c>
      <c r="C104" s="65">
        <v>10000</v>
      </c>
      <c r="D104" s="58" t="s">
        <v>500</v>
      </c>
      <c r="E104" s="66"/>
    </row>
    <row r="105" spans="1:5" x14ac:dyDescent="0.2">
      <c r="A105" s="63" t="s">
        <v>187</v>
      </c>
      <c r="B105" s="67" t="s">
        <v>188</v>
      </c>
      <c r="C105" s="65">
        <v>27720</v>
      </c>
      <c r="D105" s="58" t="s">
        <v>500</v>
      </c>
      <c r="E105" s="66"/>
    </row>
    <row r="106" spans="1:5" x14ac:dyDescent="0.2">
      <c r="A106" s="63" t="s">
        <v>189</v>
      </c>
      <c r="B106" s="67" t="s">
        <v>190</v>
      </c>
      <c r="C106" s="65">
        <v>10000</v>
      </c>
      <c r="D106" s="58" t="s">
        <v>500</v>
      </c>
      <c r="E106" s="66"/>
    </row>
    <row r="107" spans="1:5" x14ac:dyDescent="0.2">
      <c r="A107" s="63" t="s">
        <v>193</v>
      </c>
      <c r="B107" s="67" t="s">
        <v>194</v>
      </c>
      <c r="C107" s="70">
        <v>125000</v>
      </c>
      <c r="D107" s="58" t="s">
        <v>500</v>
      </c>
      <c r="E107" s="71"/>
    </row>
    <row r="108" spans="1:5" ht="38.25" x14ac:dyDescent="0.2">
      <c r="A108" s="63" t="s">
        <v>199</v>
      </c>
      <c r="B108" s="67" t="s">
        <v>534</v>
      </c>
      <c r="C108" s="65">
        <v>42500</v>
      </c>
      <c r="D108" s="58" t="s">
        <v>500</v>
      </c>
      <c r="E108" s="66"/>
    </row>
    <row r="109" spans="1:5" x14ac:dyDescent="0.2">
      <c r="A109" s="63" t="s">
        <v>200</v>
      </c>
      <c r="B109" s="67" t="s">
        <v>535</v>
      </c>
      <c r="C109" s="65">
        <v>100000</v>
      </c>
      <c r="D109" s="58" t="s">
        <v>500</v>
      </c>
      <c r="E109" s="71"/>
    </row>
    <row r="110" spans="1:5" ht="38.25" x14ac:dyDescent="0.2">
      <c r="A110" s="63" t="s">
        <v>205</v>
      </c>
      <c r="B110" s="67" t="s">
        <v>206</v>
      </c>
      <c r="C110" s="65">
        <v>30000</v>
      </c>
      <c r="D110" s="58" t="s">
        <v>500</v>
      </c>
      <c r="E110" s="66"/>
    </row>
    <row r="111" spans="1:5" x14ac:dyDescent="0.2">
      <c r="A111" s="63" t="s">
        <v>207</v>
      </c>
      <c r="B111" s="67" t="s">
        <v>208</v>
      </c>
      <c r="C111" s="70">
        <v>50000</v>
      </c>
      <c r="D111" s="58" t="s">
        <v>500</v>
      </c>
      <c r="E111" s="71"/>
    </row>
    <row r="112" spans="1:5" x14ac:dyDescent="0.2">
      <c r="A112" s="63" t="s">
        <v>209</v>
      </c>
      <c r="B112" s="67" t="s">
        <v>210</v>
      </c>
      <c r="C112" s="65">
        <v>30000</v>
      </c>
      <c r="D112" s="58" t="s">
        <v>500</v>
      </c>
      <c r="E112" s="71"/>
    </row>
    <row r="113" spans="1:5" x14ac:dyDescent="0.2">
      <c r="A113" s="63" t="s">
        <v>211</v>
      </c>
      <c r="B113" s="67" t="s">
        <v>212</v>
      </c>
      <c r="C113" s="65">
        <v>30000</v>
      </c>
      <c r="D113" s="58" t="s">
        <v>500</v>
      </c>
      <c r="E113" s="71"/>
    </row>
    <row r="114" spans="1:5" x14ac:dyDescent="0.2">
      <c r="A114" s="63" t="s">
        <v>217</v>
      </c>
      <c r="B114" s="67" t="s">
        <v>218</v>
      </c>
      <c r="C114" s="65">
        <v>10000</v>
      </c>
      <c r="D114" s="58" t="s">
        <v>500</v>
      </c>
      <c r="E114" s="66"/>
    </row>
    <row r="115" spans="1:5" ht="25.5" x14ac:dyDescent="0.2">
      <c r="A115" s="63" t="s">
        <v>219</v>
      </c>
      <c r="B115" s="67" t="s">
        <v>220</v>
      </c>
      <c r="C115" s="65">
        <v>10000</v>
      </c>
      <c r="D115" s="58" t="s">
        <v>500</v>
      </c>
      <c r="E115" s="66"/>
    </row>
    <row r="116" spans="1:5" x14ac:dyDescent="0.2">
      <c r="A116" s="63" t="s">
        <v>221</v>
      </c>
      <c r="B116" s="67" t="s">
        <v>222</v>
      </c>
      <c r="C116" s="65">
        <v>207000</v>
      </c>
      <c r="D116" s="58" t="s">
        <v>500</v>
      </c>
      <c r="E116" s="71"/>
    </row>
    <row r="117" spans="1:5" ht="25.5" x14ac:dyDescent="0.2">
      <c r="A117" s="63" t="s">
        <v>227</v>
      </c>
      <c r="B117" s="67" t="s">
        <v>228</v>
      </c>
      <c r="C117" s="65">
        <v>231880</v>
      </c>
      <c r="D117" s="58" t="s">
        <v>500</v>
      </c>
      <c r="E117" s="71"/>
    </row>
    <row r="118" spans="1:5" ht="25.5" x14ac:dyDescent="0.2">
      <c r="A118" s="63" t="s">
        <v>235</v>
      </c>
      <c r="B118" s="67" t="s">
        <v>236</v>
      </c>
      <c r="C118" s="65">
        <v>8376</v>
      </c>
      <c r="D118" s="58" t="s">
        <v>500</v>
      </c>
      <c r="E118" s="66"/>
    </row>
    <row r="119" spans="1:5" ht="25.5" x14ac:dyDescent="0.2">
      <c r="A119" s="63" t="s">
        <v>239</v>
      </c>
      <c r="B119" s="67" t="s">
        <v>240</v>
      </c>
      <c r="C119" s="65">
        <v>29371.08</v>
      </c>
      <c r="D119" s="58" t="s">
        <v>500</v>
      </c>
      <c r="E119" s="66"/>
    </row>
    <row r="120" spans="1:5" ht="25.5" x14ac:dyDescent="0.2">
      <c r="A120" s="63" t="s">
        <v>247</v>
      </c>
      <c r="B120" s="67" t="s">
        <v>248</v>
      </c>
      <c r="C120" s="65">
        <v>2000</v>
      </c>
      <c r="D120" s="58" t="s">
        <v>500</v>
      </c>
      <c r="E120" s="66"/>
    </row>
    <row r="121" spans="1:5" ht="25.5" x14ac:dyDescent="0.2">
      <c r="A121" s="63" t="s">
        <v>251</v>
      </c>
      <c r="B121" s="67" t="s">
        <v>252</v>
      </c>
      <c r="C121" s="65">
        <v>9400</v>
      </c>
      <c r="D121" s="58" t="s">
        <v>500</v>
      </c>
      <c r="E121" s="71"/>
    </row>
    <row r="122" spans="1:5" ht="25.5" x14ac:dyDescent="0.2">
      <c r="A122" s="63" t="s">
        <v>261</v>
      </c>
      <c r="B122" s="67" t="s">
        <v>262</v>
      </c>
      <c r="C122" s="65">
        <v>3720</v>
      </c>
      <c r="D122" s="58" t="s">
        <v>500</v>
      </c>
      <c r="E122" s="66"/>
    </row>
    <row r="123" spans="1:5" ht="25.5" x14ac:dyDescent="0.2">
      <c r="A123" s="63" t="s">
        <v>263</v>
      </c>
      <c r="B123" s="67" t="s">
        <v>264</v>
      </c>
      <c r="C123" s="65">
        <v>3596</v>
      </c>
      <c r="D123" s="58" t="s">
        <v>500</v>
      </c>
      <c r="E123" s="66"/>
    </row>
    <row r="124" spans="1:5" ht="25.5" x14ac:dyDescent="0.2">
      <c r="A124" s="63" t="s">
        <v>276</v>
      </c>
      <c r="B124" s="67" t="s">
        <v>277</v>
      </c>
      <c r="C124" s="70">
        <v>20000</v>
      </c>
      <c r="D124" s="58" t="s">
        <v>500</v>
      </c>
      <c r="E124" s="66"/>
    </row>
    <row r="125" spans="1:5" ht="38.25" x14ac:dyDescent="0.2">
      <c r="A125" s="63" t="s">
        <v>278</v>
      </c>
      <c r="B125" s="67" t="s">
        <v>279</v>
      </c>
      <c r="C125" s="65">
        <v>10000</v>
      </c>
      <c r="D125" s="58" t="s">
        <v>500</v>
      </c>
      <c r="E125" s="66"/>
    </row>
    <row r="126" spans="1:5" ht="25.5" x14ac:dyDescent="0.2">
      <c r="A126" s="63" t="s">
        <v>280</v>
      </c>
      <c r="B126" s="67" t="s">
        <v>281</v>
      </c>
      <c r="C126" s="70">
        <v>50000</v>
      </c>
      <c r="D126" s="58" t="s">
        <v>500</v>
      </c>
      <c r="E126" s="66"/>
    </row>
    <row r="127" spans="1:5" x14ac:dyDescent="0.2">
      <c r="A127" s="63" t="s">
        <v>286</v>
      </c>
      <c r="B127" s="67" t="s">
        <v>287</v>
      </c>
      <c r="C127" s="70">
        <v>50000</v>
      </c>
      <c r="D127" s="58" t="s">
        <v>500</v>
      </c>
      <c r="E127" s="66"/>
    </row>
    <row r="128" spans="1:5" x14ac:dyDescent="0.2">
      <c r="A128" s="63" t="s">
        <v>305</v>
      </c>
      <c r="B128" s="67" t="s">
        <v>306</v>
      </c>
      <c r="C128" s="70">
        <v>50000</v>
      </c>
      <c r="D128" s="58" t="s">
        <v>500</v>
      </c>
      <c r="E128" s="66"/>
    </row>
    <row r="129" spans="1:11" ht="25.5" x14ac:dyDescent="0.2">
      <c r="A129" s="63" t="s">
        <v>307</v>
      </c>
      <c r="B129" s="67" t="s">
        <v>308</v>
      </c>
      <c r="C129" s="65">
        <v>21892.2</v>
      </c>
      <c r="D129" s="58" t="s">
        <v>500</v>
      </c>
      <c r="E129" s="66"/>
    </row>
    <row r="130" spans="1:11" x14ac:dyDescent="0.2">
      <c r="A130" s="63" t="s">
        <v>313</v>
      </c>
      <c r="B130" s="67" t="s">
        <v>314</v>
      </c>
      <c r="C130" s="65">
        <v>5000</v>
      </c>
      <c r="D130" s="58" t="s">
        <v>500</v>
      </c>
      <c r="E130" s="66"/>
    </row>
    <row r="131" spans="1:11" ht="51" x14ac:dyDescent="0.2">
      <c r="A131" s="63" t="s">
        <v>316</v>
      </c>
      <c r="B131" s="67" t="s">
        <v>317</v>
      </c>
      <c r="C131" s="65">
        <v>3690</v>
      </c>
      <c r="D131" s="58" t="s">
        <v>500</v>
      </c>
      <c r="E131" s="66"/>
    </row>
    <row r="132" spans="1:11" ht="38.25" x14ac:dyDescent="0.2">
      <c r="A132" s="63" t="s">
        <v>320</v>
      </c>
      <c r="B132" s="67" t="s">
        <v>321</v>
      </c>
      <c r="C132" s="65">
        <v>15000</v>
      </c>
      <c r="D132" s="58" t="s">
        <v>500</v>
      </c>
      <c r="E132" s="66"/>
    </row>
    <row r="133" spans="1:11" ht="25.5" x14ac:dyDescent="0.2">
      <c r="A133" s="63" t="s">
        <v>322</v>
      </c>
      <c r="B133" s="67" t="s">
        <v>323</v>
      </c>
      <c r="C133" s="65">
        <v>4833.3100000000004</v>
      </c>
      <c r="D133" s="58" t="s">
        <v>500</v>
      </c>
      <c r="E133" s="66"/>
    </row>
    <row r="134" spans="1:11" ht="38.25" x14ac:dyDescent="0.2">
      <c r="A134" s="63" t="s">
        <v>324</v>
      </c>
      <c r="B134" s="67" t="s">
        <v>325</v>
      </c>
      <c r="C134" s="65">
        <v>29629.06</v>
      </c>
      <c r="D134" s="58" t="s">
        <v>500</v>
      </c>
      <c r="E134" s="66"/>
    </row>
    <row r="135" spans="1:11" x14ac:dyDescent="0.2">
      <c r="A135" s="63" t="s">
        <v>326</v>
      </c>
      <c r="B135" s="67" t="s">
        <v>327</v>
      </c>
      <c r="C135" s="65">
        <v>63264</v>
      </c>
      <c r="D135" s="58" t="s">
        <v>500</v>
      </c>
      <c r="E135" s="66"/>
    </row>
    <row r="136" spans="1:11" ht="25.5" x14ac:dyDescent="0.2">
      <c r="A136" s="63" t="s">
        <v>330</v>
      </c>
      <c r="B136" s="67" t="s">
        <v>331</v>
      </c>
      <c r="C136" s="70">
        <v>80000</v>
      </c>
      <c r="D136" s="58" t="s">
        <v>500</v>
      </c>
      <c r="E136" s="66"/>
    </row>
    <row r="137" spans="1:11" ht="25.5" x14ac:dyDescent="0.2">
      <c r="A137" s="63" t="s">
        <v>332</v>
      </c>
      <c r="B137" s="67" t="s">
        <v>333</v>
      </c>
      <c r="C137" s="65">
        <v>122711.73</v>
      </c>
      <c r="D137" s="58" t="s">
        <v>500</v>
      </c>
      <c r="E137" s="66"/>
    </row>
    <row r="138" spans="1:11" ht="25.5" x14ac:dyDescent="0.2">
      <c r="A138" s="69" t="s">
        <v>334</v>
      </c>
      <c r="B138" s="64" t="s">
        <v>335</v>
      </c>
      <c r="C138" s="70">
        <v>4000</v>
      </c>
      <c r="D138" s="58" t="s">
        <v>500</v>
      </c>
      <c r="E138" s="66"/>
      <c r="G138" s="3"/>
      <c r="H138" s="3"/>
      <c r="I138" s="3"/>
      <c r="J138" s="3"/>
      <c r="K138" s="3"/>
    </row>
    <row r="139" spans="1:11" ht="25.5" x14ac:dyDescent="0.2">
      <c r="A139" s="69" t="s">
        <v>336</v>
      </c>
      <c r="B139" s="64" t="s">
        <v>337</v>
      </c>
      <c r="C139" s="70">
        <v>2000</v>
      </c>
      <c r="D139" s="58" t="s">
        <v>500</v>
      </c>
      <c r="E139" s="66"/>
      <c r="G139" s="3"/>
      <c r="H139" s="3"/>
      <c r="I139" s="3"/>
      <c r="J139" s="3"/>
      <c r="K139" s="3"/>
    </row>
    <row r="140" spans="1:11" ht="25.5" x14ac:dyDescent="0.2">
      <c r="A140" s="69" t="s">
        <v>338</v>
      </c>
      <c r="B140" s="64" t="s">
        <v>339</v>
      </c>
      <c r="C140" s="70">
        <v>2000</v>
      </c>
      <c r="D140" s="58" t="s">
        <v>500</v>
      </c>
      <c r="E140" s="66"/>
      <c r="G140" s="3"/>
      <c r="H140" s="3"/>
      <c r="I140" s="3"/>
      <c r="J140" s="3"/>
      <c r="K140" s="3"/>
    </row>
    <row r="141" spans="1:11" ht="25.5" x14ac:dyDescent="0.2">
      <c r="A141" s="69" t="s">
        <v>340</v>
      </c>
      <c r="B141" s="64" t="s">
        <v>341</v>
      </c>
      <c r="C141" s="70">
        <v>10000</v>
      </c>
      <c r="D141" s="58" t="s">
        <v>500</v>
      </c>
      <c r="E141" s="66"/>
      <c r="G141" s="3"/>
      <c r="H141" s="3"/>
      <c r="I141" s="3"/>
      <c r="J141" s="3"/>
      <c r="K141" s="3"/>
    </row>
    <row r="142" spans="1:11" ht="25.5" x14ac:dyDescent="0.2">
      <c r="A142" s="69" t="s">
        <v>342</v>
      </c>
      <c r="B142" s="64" t="s">
        <v>343</v>
      </c>
      <c r="C142" s="70">
        <v>10000</v>
      </c>
      <c r="D142" s="58" t="s">
        <v>500</v>
      </c>
      <c r="E142" s="66"/>
      <c r="G142" s="3"/>
      <c r="H142" s="3"/>
      <c r="I142" s="3"/>
      <c r="J142" s="3"/>
      <c r="K142" s="3"/>
    </row>
    <row r="143" spans="1:11" x14ac:dyDescent="0.2">
      <c r="A143" s="63" t="s">
        <v>344</v>
      </c>
      <c r="B143" s="67" t="s">
        <v>523</v>
      </c>
      <c r="C143" s="65">
        <v>3000</v>
      </c>
      <c r="D143" s="58" t="s">
        <v>500</v>
      </c>
      <c r="E143" s="66"/>
    </row>
    <row r="144" spans="1:11" x14ac:dyDescent="0.2">
      <c r="A144" s="63" t="s">
        <v>345</v>
      </c>
      <c r="B144" s="67" t="s">
        <v>3</v>
      </c>
      <c r="C144" s="65">
        <v>2000</v>
      </c>
      <c r="D144" s="58" t="s">
        <v>500</v>
      </c>
      <c r="E144" s="66"/>
    </row>
    <row r="145" spans="1:5" x14ac:dyDescent="0.2">
      <c r="A145" s="63" t="s">
        <v>346</v>
      </c>
      <c r="B145" s="67" t="s">
        <v>347</v>
      </c>
      <c r="C145" s="70">
        <v>15000</v>
      </c>
      <c r="D145" s="58" t="s">
        <v>500</v>
      </c>
      <c r="E145" s="66"/>
    </row>
    <row r="146" spans="1:5" x14ac:dyDescent="0.2">
      <c r="A146" s="63" t="s">
        <v>348</v>
      </c>
      <c r="B146" s="67" t="s">
        <v>349</v>
      </c>
      <c r="C146" s="65">
        <v>10000</v>
      </c>
      <c r="D146" s="58" t="s">
        <v>500</v>
      </c>
      <c r="E146" s="66"/>
    </row>
    <row r="147" spans="1:5" x14ac:dyDescent="0.2">
      <c r="A147" s="63" t="s">
        <v>350</v>
      </c>
      <c r="B147" s="67" t="s">
        <v>351</v>
      </c>
      <c r="C147" s="65">
        <v>10000</v>
      </c>
      <c r="D147" s="58" t="s">
        <v>500</v>
      </c>
      <c r="E147" s="66"/>
    </row>
    <row r="148" spans="1:5" x14ac:dyDescent="0.2">
      <c r="A148" s="63" t="s">
        <v>352</v>
      </c>
      <c r="B148" s="67" t="s">
        <v>353</v>
      </c>
      <c r="C148" s="65">
        <v>8000</v>
      </c>
      <c r="D148" s="58" t="s">
        <v>500</v>
      </c>
      <c r="E148" s="66"/>
    </row>
    <row r="149" spans="1:5" x14ac:dyDescent="0.2">
      <c r="A149" s="63" t="s">
        <v>354</v>
      </c>
      <c r="B149" s="67" t="s">
        <v>355</v>
      </c>
      <c r="C149" s="65">
        <v>5000</v>
      </c>
      <c r="D149" s="58" t="s">
        <v>500</v>
      </c>
      <c r="E149" s="66"/>
    </row>
    <row r="150" spans="1:5" x14ac:dyDescent="0.2">
      <c r="A150" s="63" t="s">
        <v>356</v>
      </c>
      <c r="B150" s="67" t="s">
        <v>357</v>
      </c>
      <c r="C150" s="65">
        <v>3000</v>
      </c>
      <c r="D150" s="58" t="s">
        <v>500</v>
      </c>
      <c r="E150" s="66"/>
    </row>
    <row r="151" spans="1:5" ht="25.5" x14ac:dyDescent="0.2">
      <c r="A151" s="63" t="s">
        <v>358</v>
      </c>
      <c r="B151" s="67" t="s">
        <v>359</v>
      </c>
      <c r="C151" s="65">
        <v>3000</v>
      </c>
      <c r="D151" s="58" t="s">
        <v>500</v>
      </c>
      <c r="E151" s="66"/>
    </row>
    <row r="152" spans="1:5" ht="25.5" x14ac:dyDescent="0.2">
      <c r="A152" s="63" t="s">
        <v>360</v>
      </c>
      <c r="B152" s="67" t="s">
        <v>361</v>
      </c>
      <c r="C152" s="65">
        <v>3000</v>
      </c>
      <c r="D152" s="58" t="s">
        <v>500</v>
      </c>
      <c r="E152" s="66"/>
    </row>
    <row r="153" spans="1:5" ht="25.5" x14ac:dyDescent="0.2">
      <c r="A153" s="63" t="s">
        <v>362</v>
      </c>
      <c r="B153" s="67" t="s">
        <v>363</v>
      </c>
      <c r="C153" s="65">
        <v>2000</v>
      </c>
      <c r="D153" s="58" t="s">
        <v>500</v>
      </c>
      <c r="E153" s="66"/>
    </row>
    <row r="154" spans="1:5" ht="25.5" x14ac:dyDescent="0.2">
      <c r="A154" s="63" t="s">
        <v>364</v>
      </c>
      <c r="B154" s="67" t="s">
        <v>365</v>
      </c>
      <c r="C154" s="65">
        <v>2000</v>
      </c>
      <c r="D154" s="58" t="s">
        <v>500</v>
      </c>
      <c r="E154" s="66"/>
    </row>
    <row r="155" spans="1:5" ht="51" x14ac:dyDescent="0.2">
      <c r="A155" s="63" t="s">
        <v>366</v>
      </c>
      <c r="B155" s="67" t="s">
        <v>367</v>
      </c>
      <c r="C155" s="65">
        <v>2000</v>
      </c>
      <c r="D155" s="58" t="s">
        <v>500</v>
      </c>
      <c r="E155" s="66"/>
    </row>
    <row r="156" spans="1:5" ht="51" x14ac:dyDescent="0.2">
      <c r="A156" s="63" t="s">
        <v>368</v>
      </c>
      <c r="B156" s="67" t="s">
        <v>369</v>
      </c>
      <c r="C156" s="65">
        <v>2000</v>
      </c>
      <c r="D156" s="58" t="s">
        <v>500</v>
      </c>
      <c r="E156" s="66"/>
    </row>
    <row r="157" spans="1:5" ht="51" x14ac:dyDescent="0.2">
      <c r="A157" s="63" t="s">
        <v>370</v>
      </c>
      <c r="B157" s="67" t="s">
        <v>371</v>
      </c>
      <c r="C157" s="65">
        <v>2000</v>
      </c>
      <c r="D157" s="58" t="s">
        <v>500</v>
      </c>
      <c r="E157" s="66"/>
    </row>
    <row r="158" spans="1:5" ht="51" x14ac:dyDescent="0.2">
      <c r="A158" s="63" t="s">
        <v>372</v>
      </c>
      <c r="B158" s="67" t="s">
        <v>373</v>
      </c>
      <c r="C158" s="65">
        <v>2000</v>
      </c>
      <c r="D158" s="58" t="s">
        <v>500</v>
      </c>
      <c r="E158" s="66"/>
    </row>
    <row r="159" spans="1:5" ht="51" x14ac:dyDescent="0.2">
      <c r="A159" s="63" t="s">
        <v>374</v>
      </c>
      <c r="B159" s="67" t="s">
        <v>375</v>
      </c>
      <c r="C159" s="65">
        <v>2000</v>
      </c>
      <c r="D159" s="58" t="s">
        <v>500</v>
      </c>
      <c r="E159" s="66"/>
    </row>
    <row r="160" spans="1:5" x14ac:dyDescent="0.2">
      <c r="A160" s="63" t="s">
        <v>377</v>
      </c>
      <c r="B160" s="67" t="s">
        <v>376</v>
      </c>
      <c r="C160" s="65">
        <v>1000</v>
      </c>
      <c r="D160" s="58" t="s">
        <v>500</v>
      </c>
      <c r="E160" s="66"/>
    </row>
    <row r="161" spans="1:5" x14ac:dyDescent="0.2">
      <c r="A161" s="63" t="s">
        <v>379</v>
      </c>
      <c r="B161" s="67" t="s">
        <v>378</v>
      </c>
      <c r="C161" s="65">
        <v>4000</v>
      </c>
      <c r="D161" s="58" t="s">
        <v>500</v>
      </c>
      <c r="E161" s="66"/>
    </row>
    <row r="162" spans="1:5" x14ac:dyDescent="0.2">
      <c r="A162" s="63" t="s">
        <v>380</v>
      </c>
      <c r="B162" s="67" t="s">
        <v>381</v>
      </c>
      <c r="C162" s="65">
        <v>4000</v>
      </c>
      <c r="D162" s="58" t="s">
        <v>500</v>
      </c>
      <c r="E162" s="66"/>
    </row>
    <row r="163" spans="1:5" ht="25.5" x14ac:dyDescent="0.2">
      <c r="A163" s="63" t="s">
        <v>382</v>
      </c>
      <c r="B163" s="67" t="s">
        <v>383</v>
      </c>
      <c r="C163" s="65">
        <v>2000</v>
      </c>
      <c r="D163" s="58" t="s">
        <v>500</v>
      </c>
      <c r="E163" s="66"/>
    </row>
    <row r="164" spans="1:5" ht="25.5" x14ac:dyDescent="0.2">
      <c r="A164" s="63" t="s">
        <v>384</v>
      </c>
      <c r="B164" s="67" t="s">
        <v>385</v>
      </c>
      <c r="C164" s="70">
        <v>15000</v>
      </c>
      <c r="D164" s="58" t="s">
        <v>500</v>
      </c>
      <c r="E164" s="66"/>
    </row>
    <row r="165" spans="1:5" ht="25.5" x14ac:dyDescent="0.2">
      <c r="A165" s="63" t="s">
        <v>386</v>
      </c>
      <c r="B165" s="67" t="s">
        <v>387</v>
      </c>
      <c r="C165" s="65">
        <v>10000</v>
      </c>
      <c r="D165" s="58" t="s">
        <v>500</v>
      </c>
      <c r="E165" s="66"/>
    </row>
    <row r="166" spans="1:5" ht="25.5" x14ac:dyDescent="0.2">
      <c r="A166" s="63" t="s">
        <v>388</v>
      </c>
      <c r="B166" s="67" t="s">
        <v>389</v>
      </c>
      <c r="C166" s="65">
        <v>10000</v>
      </c>
      <c r="D166" s="58" t="s">
        <v>500</v>
      </c>
      <c r="E166" s="66"/>
    </row>
    <row r="167" spans="1:5" ht="25.5" x14ac:dyDescent="0.2">
      <c r="A167" s="63" t="s">
        <v>390</v>
      </c>
      <c r="B167" s="67" t="s">
        <v>391</v>
      </c>
      <c r="C167" s="65">
        <v>10000</v>
      </c>
      <c r="D167" s="58" t="s">
        <v>500</v>
      </c>
      <c r="E167" s="66"/>
    </row>
    <row r="168" spans="1:5" ht="25.5" x14ac:dyDescent="0.2">
      <c r="A168" s="63" t="s">
        <v>392</v>
      </c>
      <c r="B168" s="67" t="s">
        <v>393</v>
      </c>
      <c r="C168" s="65">
        <v>10000</v>
      </c>
      <c r="D168" s="58" t="s">
        <v>500</v>
      </c>
      <c r="E168" s="66"/>
    </row>
    <row r="169" spans="1:5" ht="25.5" x14ac:dyDescent="0.2">
      <c r="A169" s="63" t="s">
        <v>400</v>
      </c>
      <c r="B169" s="67" t="s">
        <v>401</v>
      </c>
      <c r="C169" s="70">
        <v>50000</v>
      </c>
      <c r="D169" s="58" t="s">
        <v>500</v>
      </c>
      <c r="E169" s="66"/>
    </row>
    <row r="170" spans="1:5" ht="25.5" x14ac:dyDescent="0.2">
      <c r="A170" s="63" t="s">
        <v>402</v>
      </c>
      <c r="B170" s="67" t="s">
        <v>403</v>
      </c>
      <c r="C170" s="65">
        <v>30000</v>
      </c>
      <c r="D170" s="58" t="s">
        <v>500</v>
      </c>
      <c r="E170" s="66"/>
    </row>
    <row r="171" spans="1:5" ht="25.5" x14ac:dyDescent="0.2">
      <c r="A171" s="63" t="s">
        <v>404</v>
      </c>
      <c r="B171" s="67" t="s">
        <v>405</v>
      </c>
      <c r="C171" s="65">
        <v>20000</v>
      </c>
      <c r="D171" s="58" t="s">
        <v>500</v>
      </c>
      <c r="E171" s="66"/>
    </row>
    <row r="172" spans="1:5" ht="38.25" x14ac:dyDescent="0.2">
      <c r="A172" s="63" t="s">
        <v>406</v>
      </c>
      <c r="B172" s="67" t="s">
        <v>407</v>
      </c>
      <c r="C172" s="65">
        <v>1500</v>
      </c>
      <c r="D172" s="58" t="s">
        <v>500</v>
      </c>
      <c r="E172" s="66"/>
    </row>
    <row r="173" spans="1:5" ht="38.25" x14ac:dyDescent="0.2">
      <c r="A173" s="63" t="s">
        <v>408</v>
      </c>
      <c r="B173" s="67" t="s">
        <v>409</v>
      </c>
      <c r="C173" s="65">
        <v>10000</v>
      </c>
      <c r="D173" s="58" t="s">
        <v>500</v>
      </c>
      <c r="E173" s="66"/>
    </row>
    <row r="174" spans="1:5" ht="38.25" x14ac:dyDescent="0.2">
      <c r="A174" s="63" t="s">
        <v>410</v>
      </c>
      <c r="B174" s="67" t="s">
        <v>411</v>
      </c>
      <c r="C174" s="65">
        <v>11116.13</v>
      </c>
      <c r="D174" s="58" t="s">
        <v>500</v>
      </c>
      <c r="E174" s="66"/>
    </row>
    <row r="175" spans="1:5" x14ac:dyDescent="0.2">
      <c r="A175" s="63" t="s">
        <v>412</v>
      </c>
      <c r="B175" s="67" t="s">
        <v>413</v>
      </c>
      <c r="C175" s="65">
        <v>20000</v>
      </c>
      <c r="D175" s="58" t="s">
        <v>500</v>
      </c>
      <c r="E175" s="66"/>
    </row>
    <row r="176" spans="1:5" ht="51" x14ac:dyDescent="0.2">
      <c r="A176" s="63" t="s">
        <v>414</v>
      </c>
      <c r="B176" s="67" t="s">
        <v>415</v>
      </c>
      <c r="C176" s="65">
        <v>20000</v>
      </c>
      <c r="D176" s="58" t="s">
        <v>500</v>
      </c>
      <c r="E176" s="66"/>
    </row>
    <row r="177" spans="1:5" x14ac:dyDescent="0.2">
      <c r="A177" s="63" t="s">
        <v>416</v>
      </c>
      <c r="B177" s="67" t="s">
        <v>417</v>
      </c>
      <c r="C177" s="65">
        <v>50000</v>
      </c>
      <c r="D177" s="58" t="s">
        <v>500</v>
      </c>
      <c r="E177" s="66"/>
    </row>
    <row r="178" spans="1:5" ht="25.5" x14ac:dyDescent="0.2">
      <c r="A178" s="63" t="s">
        <v>418</v>
      </c>
      <c r="B178" s="67" t="s">
        <v>419</v>
      </c>
      <c r="C178" s="65">
        <v>20000</v>
      </c>
      <c r="D178" s="58" t="s">
        <v>500</v>
      </c>
      <c r="E178" s="66"/>
    </row>
    <row r="179" spans="1:5" ht="51" x14ac:dyDescent="0.2">
      <c r="A179" s="63" t="s">
        <v>420</v>
      </c>
      <c r="B179" s="67" t="s">
        <v>421</v>
      </c>
      <c r="C179" s="65">
        <v>165097.57999999999</v>
      </c>
      <c r="D179" s="58" t="s">
        <v>500</v>
      </c>
      <c r="E179" s="66"/>
    </row>
    <row r="180" spans="1:5" ht="38.25" x14ac:dyDescent="0.2">
      <c r="A180" s="63" t="s">
        <v>422</v>
      </c>
      <c r="B180" s="67" t="s">
        <v>423</v>
      </c>
      <c r="C180" s="65">
        <v>12450.3</v>
      </c>
      <c r="D180" s="58" t="s">
        <v>500</v>
      </c>
      <c r="E180" s="66"/>
    </row>
    <row r="181" spans="1:5" ht="25.5" x14ac:dyDescent="0.2">
      <c r="A181" s="63" t="s">
        <v>424</v>
      </c>
      <c r="B181" s="67" t="s">
        <v>425</v>
      </c>
      <c r="C181" s="65">
        <v>10000</v>
      </c>
      <c r="D181" s="58" t="s">
        <v>500</v>
      </c>
      <c r="E181" s="66"/>
    </row>
    <row r="182" spans="1:5" ht="25.5" x14ac:dyDescent="0.2">
      <c r="A182" s="63" t="s">
        <v>426</v>
      </c>
      <c r="B182" s="67" t="s">
        <v>427</v>
      </c>
      <c r="C182" s="65">
        <v>2000</v>
      </c>
      <c r="D182" s="58" t="s">
        <v>500</v>
      </c>
      <c r="E182" s="66"/>
    </row>
    <row r="183" spans="1:5" x14ac:dyDescent="0.2">
      <c r="A183" s="63" t="s">
        <v>428</v>
      </c>
      <c r="B183" s="67" t="s">
        <v>429</v>
      </c>
      <c r="C183" s="70">
        <v>24800</v>
      </c>
      <c r="D183" s="58" t="s">
        <v>500</v>
      </c>
      <c r="E183" s="66"/>
    </row>
    <row r="184" spans="1:5" x14ac:dyDescent="0.2">
      <c r="A184" s="63" t="s">
        <v>430</v>
      </c>
      <c r="B184" s="67" t="s">
        <v>431</v>
      </c>
      <c r="C184" s="70">
        <v>24800</v>
      </c>
      <c r="D184" s="58" t="s">
        <v>500</v>
      </c>
      <c r="E184" s="66"/>
    </row>
    <row r="185" spans="1:5" ht="25.5" x14ac:dyDescent="0.2">
      <c r="A185" s="63" t="s">
        <v>432</v>
      </c>
      <c r="B185" s="67" t="s">
        <v>433</v>
      </c>
      <c r="C185" s="65">
        <v>24800</v>
      </c>
      <c r="D185" s="58" t="s">
        <v>500</v>
      </c>
      <c r="E185" s="66"/>
    </row>
    <row r="186" spans="1:5" ht="25.5" x14ac:dyDescent="0.2">
      <c r="A186" s="63" t="s">
        <v>434</v>
      </c>
      <c r="B186" s="67" t="s">
        <v>435</v>
      </c>
      <c r="C186" s="65">
        <v>4000</v>
      </c>
      <c r="D186" s="58" t="s">
        <v>500</v>
      </c>
      <c r="E186" s="66">
        <f>SUM(C30:C186)</f>
        <v>2975991.19</v>
      </c>
    </row>
    <row r="187" spans="1:5" x14ac:dyDescent="0.2">
      <c r="A187" s="63" t="s">
        <v>245</v>
      </c>
      <c r="B187" s="67" t="s">
        <v>246</v>
      </c>
      <c r="C187" s="65">
        <v>50000</v>
      </c>
      <c r="D187" s="58" t="s">
        <v>527</v>
      </c>
      <c r="E187" s="66"/>
    </row>
    <row r="188" spans="1:5" ht="25.5" x14ac:dyDescent="0.2">
      <c r="A188" s="63" t="s">
        <v>530</v>
      </c>
      <c r="B188" s="67" t="s">
        <v>531</v>
      </c>
      <c r="C188" s="65">
        <v>35000</v>
      </c>
      <c r="D188" s="58" t="s">
        <v>527</v>
      </c>
      <c r="E188" s="66"/>
    </row>
    <row r="189" spans="1:5" ht="25.5" x14ac:dyDescent="0.2">
      <c r="A189" s="63" t="s">
        <v>525</v>
      </c>
      <c r="B189" s="67" t="s">
        <v>526</v>
      </c>
      <c r="C189" s="65">
        <v>30000</v>
      </c>
      <c r="D189" s="58" t="s">
        <v>527</v>
      </c>
      <c r="E189" s="66"/>
    </row>
    <row r="190" spans="1:5" ht="25.5" x14ac:dyDescent="0.2">
      <c r="A190" s="63" t="s">
        <v>237</v>
      </c>
      <c r="B190" s="67" t="s">
        <v>238</v>
      </c>
      <c r="C190" s="65">
        <v>30000</v>
      </c>
      <c r="D190" s="58" t="s">
        <v>527</v>
      </c>
      <c r="E190" s="66"/>
    </row>
    <row r="191" spans="1:5" x14ac:dyDescent="0.2">
      <c r="A191" s="63" t="s">
        <v>528</v>
      </c>
      <c r="B191" s="67" t="s">
        <v>529</v>
      </c>
      <c r="C191" s="65">
        <v>15000</v>
      </c>
      <c r="D191" s="58" t="s">
        <v>527</v>
      </c>
      <c r="E191" s="66">
        <f>SUM(C187:C191)</f>
        <v>160000</v>
      </c>
    </row>
    <row r="192" spans="1:5" x14ac:dyDescent="0.2">
      <c r="A192" s="63" t="s">
        <v>440</v>
      </c>
      <c r="B192" s="67" t="s">
        <v>441</v>
      </c>
      <c r="C192" s="65">
        <v>24000</v>
      </c>
      <c r="D192" s="58" t="s">
        <v>510</v>
      </c>
      <c r="E192" s="66"/>
    </row>
    <row r="193" spans="1:5" ht="25.5" x14ac:dyDescent="0.2">
      <c r="A193" s="63" t="s">
        <v>454</v>
      </c>
      <c r="B193" s="67" t="s">
        <v>455</v>
      </c>
      <c r="C193" s="65">
        <v>207248.64000000001</v>
      </c>
      <c r="D193" s="58" t="s">
        <v>510</v>
      </c>
      <c r="E193" s="66"/>
    </row>
    <row r="194" spans="1:5" ht="25.5" x14ac:dyDescent="0.2">
      <c r="A194" s="63" t="s">
        <v>497</v>
      </c>
      <c r="B194" s="67" t="s">
        <v>498</v>
      </c>
      <c r="C194" s="65">
        <v>650000</v>
      </c>
      <c r="D194" s="58" t="s">
        <v>510</v>
      </c>
      <c r="E194" s="66">
        <f>SUM(C192:C194)</f>
        <v>881248.64</v>
      </c>
    </row>
    <row r="195" spans="1:5" x14ac:dyDescent="0.2">
      <c r="A195" s="63" t="s">
        <v>229</v>
      </c>
      <c r="B195" s="67" t="s">
        <v>230</v>
      </c>
      <c r="C195" s="65">
        <v>87749.47</v>
      </c>
      <c r="D195" s="58" t="s">
        <v>503</v>
      </c>
      <c r="E195" s="66"/>
    </row>
    <row r="196" spans="1:5" x14ac:dyDescent="0.2">
      <c r="A196" s="63" t="s">
        <v>231</v>
      </c>
      <c r="B196" s="67" t="s">
        <v>232</v>
      </c>
      <c r="C196" s="65">
        <v>200000</v>
      </c>
      <c r="D196" s="58" t="s">
        <v>503</v>
      </c>
      <c r="E196" s="66"/>
    </row>
    <row r="197" spans="1:5" x14ac:dyDescent="0.2">
      <c r="A197" s="63" t="s">
        <v>284</v>
      </c>
      <c r="B197" s="67" t="s">
        <v>285</v>
      </c>
      <c r="C197" s="70">
        <v>179610.53</v>
      </c>
      <c r="D197" s="58" t="s">
        <v>503</v>
      </c>
      <c r="E197" s="66"/>
    </row>
    <row r="198" spans="1:5" x14ac:dyDescent="0.2">
      <c r="A198" s="63" t="s">
        <v>290</v>
      </c>
      <c r="B198" s="67" t="s">
        <v>291</v>
      </c>
      <c r="C198" s="70">
        <v>90000</v>
      </c>
      <c r="D198" s="58" t="s">
        <v>503</v>
      </c>
      <c r="E198" s="66"/>
    </row>
    <row r="199" spans="1:5" ht="25.5" x14ac:dyDescent="0.2">
      <c r="A199" s="63" t="s">
        <v>294</v>
      </c>
      <c r="B199" s="67" t="s">
        <v>295</v>
      </c>
      <c r="C199" s="70">
        <v>250000</v>
      </c>
      <c r="D199" s="58" t="s">
        <v>503</v>
      </c>
      <c r="E199" s="66"/>
    </row>
    <row r="200" spans="1:5" ht="25.5" x14ac:dyDescent="0.2">
      <c r="A200" s="63" t="s">
        <v>296</v>
      </c>
      <c r="B200" s="67" t="s">
        <v>297</v>
      </c>
      <c r="C200" s="70">
        <v>60000</v>
      </c>
      <c r="D200" s="58" t="s">
        <v>503</v>
      </c>
      <c r="E200" s="66">
        <f>SUM(C195:C200)</f>
        <v>867360</v>
      </c>
    </row>
    <row r="201" spans="1:5" x14ac:dyDescent="0.2">
      <c r="A201" s="63" t="s">
        <v>56</v>
      </c>
      <c r="B201" s="67" t="s">
        <v>57</v>
      </c>
      <c r="C201" s="65">
        <v>20000</v>
      </c>
      <c r="D201" s="58" t="s">
        <v>501</v>
      </c>
      <c r="E201" s="66">
        <f>C201</f>
        <v>20000</v>
      </c>
    </row>
    <row r="202" spans="1:5" ht="25.5" x14ac:dyDescent="0.2">
      <c r="A202" s="63" t="s">
        <v>82</v>
      </c>
      <c r="B202" s="67" t="s">
        <v>83</v>
      </c>
      <c r="C202" s="65">
        <v>20000</v>
      </c>
      <c r="D202" s="58" t="s">
        <v>537</v>
      </c>
      <c r="E202" s="66"/>
    </row>
    <row r="203" spans="1:5" ht="25.5" x14ac:dyDescent="0.2">
      <c r="A203" s="63" t="s">
        <v>84</v>
      </c>
      <c r="B203" s="67" t="s">
        <v>85</v>
      </c>
      <c r="C203" s="65">
        <v>20000</v>
      </c>
      <c r="D203" s="58" t="s">
        <v>537</v>
      </c>
      <c r="E203" s="66"/>
    </row>
    <row r="204" spans="1:5" ht="25.5" x14ac:dyDescent="0.2">
      <c r="A204" s="63" t="s">
        <v>86</v>
      </c>
      <c r="B204" s="67" t="s">
        <v>87</v>
      </c>
      <c r="C204" s="65">
        <v>20000</v>
      </c>
      <c r="D204" s="58" t="s">
        <v>537</v>
      </c>
      <c r="E204" s="66"/>
    </row>
    <row r="205" spans="1:5" ht="25.5" x14ac:dyDescent="0.2">
      <c r="A205" s="63" t="s">
        <v>88</v>
      </c>
      <c r="B205" s="67" t="s">
        <v>89</v>
      </c>
      <c r="C205" s="65">
        <v>20000</v>
      </c>
      <c r="D205" s="58" t="s">
        <v>537</v>
      </c>
      <c r="E205" s="66"/>
    </row>
    <row r="206" spans="1:5" ht="25.5" x14ac:dyDescent="0.2">
      <c r="A206" s="63" t="s">
        <v>90</v>
      </c>
      <c r="B206" s="67" t="s">
        <v>91</v>
      </c>
      <c r="C206" s="65">
        <v>14600</v>
      </c>
      <c r="D206" s="58" t="s">
        <v>537</v>
      </c>
      <c r="E206" s="66"/>
    </row>
    <row r="207" spans="1:5" ht="25.5" x14ac:dyDescent="0.2">
      <c r="A207" s="63" t="s">
        <v>102</v>
      </c>
      <c r="B207" s="67" t="s">
        <v>103</v>
      </c>
      <c r="C207" s="65">
        <v>15000</v>
      </c>
      <c r="D207" s="58" t="s">
        <v>537</v>
      </c>
      <c r="E207" s="66"/>
    </row>
    <row r="208" spans="1:5" ht="25.5" x14ac:dyDescent="0.2">
      <c r="A208" s="63" t="s">
        <v>106</v>
      </c>
      <c r="B208" s="67" t="s">
        <v>107</v>
      </c>
      <c r="C208" s="65">
        <v>15000</v>
      </c>
      <c r="D208" s="58" t="s">
        <v>537</v>
      </c>
      <c r="E208" s="66"/>
    </row>
    <row r="209" spans="1:11" ht="25.5" x14ac:dyDescent="0.2">
      <c r="A209" s="63" t="s">
        <v>108</v>
      </c>
      <c r="B209" s="67" t="s">
        <v>109</v>
      </c>
      <c r="C209" s="65">
        <v>15000</v>
      </c>
      <c r="D209" s="58" t="s">
        <v>537</v>
      </c>
      <c r="E209" s="66"/>
    </row>
    <row r="210" spans="1:11" x14ac:dyDescent="0.2">
      <c r="A210" s="63" t="s">
        <v>110</v>
      </c>
      <c r="B210" s="67" t="s">
        <v>111</v>
      </c>
      <c r="C210" s="65">
        <v>15000</v>
      </c>
      <c r="D210" s="58" t="s">
        <v>537</v>
      </c>
      <c r="E210" s="66"/>
    </row>
    <row r="211" spans="1:11" x14ac:dyDescent="0.2">
      <c r="A211" s="63" t="s">
        <v>112</v>
      </c>
      <c r="B211" s="67" t="s">
        <v>113</v>
      </c>
      <c r="C211" s="65">
        <v>15000</v>
      </c>
      <c r="D211" s="58" t="s">
        <v>537</v>
      </c>
      <c r="E211" s="66"/>
    </row>
    <row r="212" spans="1:11" ht="25.5" x14ac:dyDescent="0.2">
      <c r="A212" s="63" t="s">
        <v>156</v>
      </c>
      <c r="B212" s="67" t="s">
        <v>157</v>
      </c>
      <c r="C212" s="65">
        <v>20000</v>
      </c>
      <c r="D212" s="58" t="s">
        <v>537</v>
      </c>
      <c r="E212" s="66"/>
    </row>
    <row r="213" spans="1:11" ht="38.25" x14ac:dyDescent="0.2">
      <c r="A213" s="63" t="s">
        <v>158</v>
      </c>
      <c r="B213" s="67" t="s">
        <v>159</v>
      </c>
      <c r="C213" s="65">
        <v>20000</v>
      </c>
      <c r="D213" s="58" t="s">
        <v>537</v>
      </c>
      <c r="E213" s="66"/>
    </row>
    <row r="214" spans="1:11" ht="25.5" x14ac:dyDescent="0.2">
      <c r="A214" s="69" t="s">
        <v>311</v>
      </c>
      <c r="B214" s="64" t="s">
        <v>312</v>
      </c>
      <c r="C214" s="70">
        <v>10000</v>
      </c>
      <c r="D214" s="58" t="s">
        <v>537</v>
      </c>
      <c r="E214" s="71">
        <f>SUM(C202:C214)</f>
        <v>219600</v>
      </c>
      <c r="G214" s="3"/>
      <c r="H214" s="3"/>
      <c r="I214" s="3"/>
      <c r="J214" s="3"/>
      <c r="K214" s="3"/>
    </row>
    <row r="215" spans="1:11" ht="25.5" x14ac:dyDescent="0.2">
      <c r="A215" s="63" t="s">
        <v>257</v>
      </c>
      <c r="B215" s="67" t="s">
        <v>258</v>
      </c>
      <c r="C215" s="65">
        <v>6944</v>
      </c>
      <c r="D215" s="58" t="s">
        <v>505</v>
      </c>
      <c r="E215" s="66"/>
    </row>
    <row r="216" spans="1:11" ht="25.5" x14ac:dyDescent="0.2">
      <c r="A216" s="63" t="s">
        <v>259</v>
      </c>
      <c r="B216" s="67" t="s">
        <v>260</v>
      </c>
      <c r="C216" s="65">
        <v>8432</v>
      </c>
      <c r="D216" s="58" t="s">
        <v>505</v>
      </c>
      <c r="E216" s="66">
        <f>SUM(C215:C216)</f>
        <v>15376</v>
      </c>
    </row>
    <row r="217" spans="1:11" ht="25.5" x14ac:dyDescent="0.2">
      <c r="A217" s="63" t="s">
        <v>130</v>
      </c>
      <c r="B217" s="67" t="s">
        <v>131</v>
      </c>
      <c r="C217" s="65">
        <v>12179.05</v>
      </c>
      <c r="D217" s="58" t="s">
        <v>502</v>
      </c>
      <c r="E217" s="66"/>
    </row>
    <row r="218" spans="1:11" ht="25.5" x14ac:dyDescent="0.2">
      <c r="A218" s="63" t="s">
        <v>132</v>
      </c>
      <c r="B218" s="67" t="s">
        <v>133</v>
      </c>
      <c r="C218" s="65">
        <v>9423.7900000000009</v>
      </c>
      <c r="D218" s="58" t="s">
        <v>502</v>
      </c>
      <c r="E218" s="66"/>
    </row>
    <row r="219" spans="1:11" x14ac:dyDescent="0.2">
      <c r="A219" s="63" t="s">
        <v>134</v>
      </c>
      <c r="B219" s="67" t="s">
        <v>135</v>
      </c>
      <c r="C219" s="65">
        <v>12179.05</v>
      </c>
      <c r="D219" s="58" t="s">
        <v>502</v>
      </c>
      <c r="E219" s="66"/>
    </row>
    <row r="220" spans="1:11" x14ac:dyDescent="0.2">
      <c r="A220" s="63" t="s">
        <v>136</v>
      </c>
      <c r="B220" s="67" t="s">
        <v>137</v>
      </c>
      <c r="C220" s="65">
        <v>9423.7900000000009</v>
      </c>
      <c r="D220" s="58" t="s">
        <v>502</v>
      </c>
      <c r="E220" s="66"/>
    </row>
    <row r="221" spans="1:11" ht="25.5" x14ac:dyDescent="0.2">
      <c r="A221" s="63" t="s">
        <v>195</v>
      </c>
      <c r="B221" s="67" t="s">
        <v>196</v>
      </c>
      <c r="C221" s="70">
        <v>50000</v>
      </c>
      <c r="D221" s="58" t="s">
        <v>502</v>
      </c>
      <c r="E221" s="66"/>
    </row>
    <row r="222" spans="1:11" ht="25.5" x14ac:dyDescent="0.2">
      <c r="A222" s="63" t="s">
        <v>197</v>
      </c>
      <c r="B222" s="67" t="s">
        <v>198</v>
      </c>
      <c r="C222" s="65">
        <v>87555</v>
      </c>
      <c r="D222" s="58" t="s">
        <v>502</v>
      </c>
      <c r="E222" s="66"/>
    </row>
    <row r="223" spans="1:11" x14ac:dyDescent="0.2">
      <c r="A223" s="63" t="s">
        <v>201</v>
      </c>
      <c r="B223" s="67" t="s">
        <v>202</v>
      </c>
      <c r="C223" s="65">
        <v>24800</v>
      </c>
      <c r="D223" s="58" t="s">
        <v>502</v>
      </c>
      <c r="E223" s="66"/>
    </row>
    <row r="224" spans="1:11" x14ac:dyDescent="0.2">
      <c r="A224" s="63" t="s">
        <v>203</v>
      </c>
      <c r="B224" s="67" t="s">
        <v>204</v>
      </c>
      <c r="C224" s="65">
        <v>16000</v>
      </c>
      <c r="D224" s="58" t="s">
        <v>502</v>
      </c>
      <c r="E224" s="66"/>
    </row>
    <row r="225" spans="1:5" x14ac:dyDescent="0.2">
      <c r="A225" s="63" t="s">
        <v>213</v>
      </c>
      <c r="B225" s="67" t="s">
        <v>214</v>
      </c>
      <c r="C225" s="65">
        <v>82319.98</v>
      </c>
      <c r="D225" s="58" t="s">
        <v>502</v>
      </c>
      <c r="E225" s="66"/>
    </row>
    <row r="226" spans="1:5" x14ac:dyDescent="0.2">
      <c r="A226" s="63" t="s">
        <v>215</v>
      </c>
      <c r="B226" s="67" t="s">
        <v>216</v>
      </c>
      <c r="C226" s="65">
        <v>150000</v>
      </c>
      <c r="D226" s="58" t="s">
        <v>502</v>
      </c>
      <c r="E226" s="66"/>
    </row>
    <row r="227" spans="1:5" ht="25.5" x14ac:dyDescent="0.2">
      <c r="A227" s="63" t="s">
        <v>223</v>
      </c>
      <c r="B227" s="67" t="s">
        <v>224</v>
      </c>
      <c r="C227" s="70">
        <v>124864.6</v>
      </c>
      <c r="D227" s="58" t="s">
        <v>502</v>
      </c>
      <c r="E227" s="66"/>
    </row>
    <row r="228" spans="1:5" ht="25.5" x14ac:dyDescent="0.2">
      <c r="A228" s="63" t="s">
        <v>225</v>
      </c>
      <c r="B228" s="67" t="s">
        <v>226</v>
      </c>
      <c r="C228" s="65">
        <v>39690</v>
      </c>
      <c r="D228" s="58" t="s">
        <v>502</v>
      </c>
      <c r="E228" s="66"/>
    </row>
    <row r="229" spans="1:5" x14ac:dyDescent="0.2">
      <c r="A229" s="63" t="s">
        <v>241</v>
      </c>
      <c r="B229" s="67" t="s">
        <v>242</v>
      </c>
      <c r="C229" s="65">
        <v>5123.28</v>
      </c>
      <c r="D229" s="58" t="s">
        <v>502</v>
      </c>
      <c r="E229" s="66"/>
    </row>
    <row r="230" spans="1:5" ht="25.5" x14ac:dyDescent="0.2">
      <c r="A230" s="63" t="s">
        <v>243</v>
      </c>
      <c r="B230" s="67" t="s">
        <v>244</v>
      </c>
      <c r="C230" s="65">
        <v>73402.92</v>
      </c>
      <c r="D230" s="58" t="s">
        <v>502</v>
      </c>
      <c r="E230" s="66"/>
    </row>
    <row r="231" spans="1:5" x14ac:dyDescent="0.2">
      <c r="A231" s="63" t="s">
        <v>249</v>
      </c>
      <c r="B231" s="67" t="s">
        <v>250</v>
      </c>
      <c r="C231" s="65">
        <v>30000</v>
      </c>
      <c r="D231" s="58" t="s">
        <v>502</v>
      </c>
      <c r="E231" s="66"/>
    </row>
    <row r="232" spans="1:5" x14ac:dyDescent="0.2">
      <c r="A232" s="63" t="s">
        <v>253</v>
      </c>
      <c r="B232" s="67" t="s">
        <v>254</v>
      </c>
      <c r="C232" s="65">
        <v>160000</v>
      </c>
      <c r="D232" s="58" t="s">
        <v>502</v>
      </c>
      <c r="E232" s="66"/>
    </row>
    <row r="233" spans="1:5" x14ac:dyDescent="0.2">
      <c r="A233" s="63" t="s">
        <v>255</v>
      </c>
      <c r="B233" s="67" t="s">
        <v>256</v>
      </c>
      <c r="C233" s="65">
        <v>20000</v>
      </c>
      <c r="D233" s="58" t="s">
        <v>502</v>
      </c>
      <c r="E233" s="66"/>
    </row>
    <row r="234" spans="1:5" ht="38.25" x14ac:dyDescent="0.2">
      <c r="A234" s="63" t="s">
        <v>265</v>
      </c>
      <c r="B234" s="67" t="s">
        <v>266</v>
      </c>
      <c r="C234" s="65">
        <v>47000</v>
      </c>
      <c r="D234" s="58" t="s">
        <v>502</v>
      </c>
      <c r="E234" s="66"/>
    </row>
    <row r="235" spans="1:5" x14ac:dyDescent="0.2">
      <c r="A235" s="63" t="s">
        <v>267</v>
      </c>
      <c r="B235" s="67" t="s">
        <v>522</v>
      </c>
      <c r="C235" s="65">
        <v>30000</v>
      </c>
      <c r="D235" s="58" t="s">
        <v>502</v>
      </c>
      <c r="E235" s="66"/>
    </row>
    <row r="236" spans="1:5" ht="25.5" x14ac:dyDescent="0.2">
      <c r="A236" s="63" t="s">
        <v>268</v>
      </c>
      <c r="B236" s="67" t="s">
        <v>269</v>
      </c>
      <c r="C236" s="65">
        <v>200000</v>
      </c>
      <c r="D236" s="58" t="s">
        <v>502</v>
      </c>
      <c r="E236" s="66"/>
    </row>
    <row r="237" spans="1:5" x14ac:dyDescent="0.2">
      <c r="A237" s="63" t="s">
        <v>270</v>
      </c>
      <c r="B237" s="67" t="s">
        <v>271</v>
      </c>
      <c r="C237" s="65">
        <v>50000</v>
      </c>
      <c r="D237" s="58" t="s">
        <v>502</v>
      </c>
      <c r="E237" s="66"/>
    </row>
    <row r="238" spans="1:5" x14ac:dyDescent="0.2">
      <c r="A238" s="63" t="s">
        <v>272</v>
      </c>
      <c r="B238" s="67" t="s">
        <v>273</v>
      </c>
      <c r="C238" s="65">
        <v>19810.63</v>
      </c>
      <c r="D238" s="58" t="s">
        <v>502</v>
      </c>
      <c r="E238" s="66"/>
    </row>
    <row r="239" spans="1:5" ht="25.5" x14ac:dyDescent="0.2">
      <c r="A239" s="63" t="s">
        <v>274</v>
      </c>
      <c r="B239" s="67" t="s">
        <v>275</v>
      </c>
      <c r="C239" s="70">
        <v>200000</v>
      </c>
      <c r="D239" s="58" t="s">
        <v>502</v>
      </c>
      <c r="E239" s="66"/>
    </row>
    <row r="240" spans="1:5" ht="25.5" x14ac:dyDescent="0.2">
      <c r="A240" s="63" t="s">
        <v>282</v>
      </c>
      <c r="B240" s="67" t="s">
        <v>283</v>
      </c>
      <c r="C240" s="65">
        <v>242000</v>
      </c>
      <c r="D240" s="58" t="s">
        <v>502</v>
      </c>
      <c r="E240" s="66"/>
    </row>
    <row r="241" spans="1:5" ht="25.5" x14ac:dyDescent="0.2">
      <c r="A241" s="63" t="s">
        <v>288</v>
      </c>
      <c r="B241" s="67" t="s">
        <v>289</v>
      </c>
      <c r="C241" s="65">
        <v>83627.3</v>
      </c>
      <c r="D241" s="58" t="s">
        <v>502</v>
      </c>
      <c r="E241" s="66"/>
    </row>
    <row r="242" spans="1:5" ht="25.5" x14ac:dyDescent="0.2">
      <c r="A242" s="63" t="s">
        <v>292</v>
      </c>
      <c r="B242" s="67" t="s">
        <v>293</v>
      </c>
      <c r="C242" s="65">
        <v>44925.19</v>
      </c>
      <c r="D242" s="58" t="s">
        <v>502</v>
      </c>
      <c r="E242" s="66"/>
    </row>
    <row r="243" spans="1:5" x14ac:dyDescent="0.2">
      <c r="A243" s="63" t="s">
        <v>298</v>
      </c>
      <c r="B243" s="67" t="s">
        <v>299</v>
      </c>
      <c r="C243" s="65">
        <v>5000</v>
      </c>
      <c r="D243" s="58" t="s">
        <v>502</v>
      </c>
      <c r="E243" s="66"/>
    </row>
    <row r="244" spans="1:5" ht="25.5" x14ac:dyDescent="0.2">
      <c r="A244" s="63" t="s">
        <v>300</v>
      </c>
      <c r="B244" s="67" t="s">
        <v>301</v>
      </c>
      <c r="C244" s="65">
        <v>41480.980000000003</v>
      </c>
      <c r="D244" s="58" t="s">
        <v>502</v>
      </c>
      <c r="E244" s="66"/>
    </row>
    <row r="245" spans="1:5" ht="25.5" x14ac:dyDescent="0.2">
      <c r="A245" s="63" t="s">
        <v>302</v>
      </c>
      <c r="B245" s="67" t="s">
        <v>297</v>
      </c>
      <c r="C245" s="65">
        <v>11021.07</v>
      </c>
      <c r="D245" s="58" t="s">
        <v>502</v>
      </c>
      <c r="E245" s="66"/>
    </row>
    <row r="246" spans="1:5" ht="25.5" x14ac:dyDescent="0.2">
      <c r="A246" s="63" t="s">
        <v>303</v>
      </c>
      <c r="B246" s="67" t="s">
        <v>304</v>
      </c>
      <c r="C246" s="65">
        <v>36246.82</v>
      </c>
      <c r="D246" s="58" t="s">
        <v>502</v>
      </c>
      <c r="E246" s="66"/>
    </row>
    <row r="247" spans="1:5" ht="25.5" x14ac:dyDescent="0.2">
      <c r="A247" s="63" t="s">
        <v>309</v>
      </c>
      <c r="B247" s="67" t="s">
        <v>310</v>
      </c>
      <c r="C247" s="65">
        <v>17050</v>
      </c>
      <c r="D247" s="58" t="s">
        <v>502</v>
      </c>
      <c r="E247" s="66"/>
    </row>
    <row r="248" spans="1:5" ht="25.5" x14ac:dyDescent="0.2">
      <c r="A248" s="63" t="s">
        <v>328</v>
      </c>
      <c r="B248" s="67" t="s">
        <v>329</v>
      </c>
      <c r="C248" s="65">
        <v>19430.810000000001</v>
      </c>
      <c r="D248" s="58" t="s">
        <v>502</v>
      </c>
      <c r="E248" s="66"/>
    </row>
    <row r="249" spans="1:5" ht="25.5" x14ac:dyDescent="0.2">
      <c r="A249" s="63" t="s">
        <v>394</v>
      </c>
      <c r="B249" s="67" t="s">
        <v>395</v>
      </c>
      <c r="C249" s="65">
        <v>1866.02</v>
      </c>
      <c r="D249" s="58" t="s">
        <v>502</v>
      </c>
      <c r="E249" s="66"/>
    </row>
    <row r="250" spans="1:5" ht="25.5" x14ac:dyDescent="0.2">
      <c r="A250" s="63" t="s">
        <v>396</v>
      </c>
      <c r="B250" s="67" t="s">
        <v>397</v>
      </c>
      <c r="C250" s="65">
        <v>9966.24</v>
      </c>
      <c r="D250" s="58" t="s">
        <v>502</v>
      </c>
      <c r="E250" s="66"/>
    </row>
    <row r="251" spans="1:5" ht="25.5" x14ac:dyDescent="0.2">
      <c r="A251" s="63" t="s">
        <v>398</v>
      </c>
      <c r="B251" s="67" t="s">
        <v>399</v>
      </c>
      <c r="C251" s="65">
        <v>12672.56</v>
      </c>
      <c r="D251" s="58" t="s">
        <v>502</v>
      </c>
      <c r="E251" s="66">
        <f>SUM(C217:C251)</f>
        <v>1979059.08</v>
      </c>
    </row>
    <row r="252" spans="1:5" x14ac:dyDescent="0.2">
      <c r="A252" s="63" t="s">
        <v>464</v>
      </c>
      <c r="B252" s="67" t="s">
        <v>465</v>
      </c>
      <c r="C252" s="65">
        <v>72259.38</v>
      </c>
      <c r="D252" s="58" t="s">
        <v>548</v>
      </c>
      <c r="E252" s="66">
        <f>C252</f>
        <v>72259.38</v>
      </c>
    </row>
    <row r="253" spans="1:5" x14ac:dyDescent="0.2">
      <c r="A253" s="63" t="s">
        <v>457</v>
      </c>
      <c r="B253" s="67" t="s">
        <v>458</v>
      </c>
      <c r="C253" s="65">
        <v>105000</v>
      </c>
      <c r="D253" s="58" t="s">
        <v>515</v>
      </c>
      <c r="E253" s="66"/>
    </row>
    <row r="254" spans="1:5" ht="25.5" x14ac:dyDescent="0.2">
      <c r="A254" s="63" t="s">
        <v>459</v>
      </c>
      <c r="B254" s="67" t="s">
        <v>460</v>
      </c>
      <c r="C254" s="65">
        <v>25265.77</v>
      </c>
      <c r="D254" s="58" t="s">
        <v>515</v>
      </c>
      <c r="E254" s="66"/>
    </row>
    <row r="255" spans="1:5" x14ac:dyDescent="0.2">
      <c r="A255" s="63" t="s">
        <v>484</v>
      </c>
      <c r="B255" s="67" t="s">
        <v>485</v>
      </c>
      <c r="C255" s="65">
        <v>37417.379999999997</v>
      </c>
      <c r="D255" s="58" t="s">
        <v>515</v>
      </c>
      <c r="E255" s="66"/>
    </row>
    <row r="256" spans="1:5" x14ac:dyDescent="0.2">
      <c r="A256" s="63" t="s">
        <v>486</v>
      </c>
      <c r="B256" s="67" t="s">
        <v>487</v>
      </c>
      <c r="C256" s="65">
        <v>17128.22</v>
      </c>
      <c r="D256" s="58" t="s">
        <v>515</v>
      </c>
      <c r="E256" s="66"/>
    </row>
    <row r="257" spans="1:5" x14ac:dyDescent="0.2">
      <c r="A257" s="63" t="s">
        <v>488</v>
      </c>
      <c r="B257" s="67" t="s">
        <v>489</v>
      </c>
      <c r="C257" s="65">
        <v>4500</v>
      </c>
      <c r="D257" s="58" t="s">
        <v>515</v>
      </c>
      <c r="E257" s="66">
        <f>SUM(C253:C257)</f>
        <v>189311.37</v>
      </c>
    </row>
    <row r="258" spans="1:5" ht="25.5" x14ac:dyDescent="0.2">
      <c r="A258" s="63" t="s">
        <v>461</v>
      </c>
      <c r="B258" s="67" t="s">
        <v>462</v>
      </c>
      <c r="C258" s="65">
        <v>380680</v>
      </c>
      <c r="D258" s="58" t="s">
        <v>552</v>
      </c>
      <c r="E258" s="66"/>
    </row>
    <row r="259" spans="1:5" ht="25.5" x14ac:dyDescent="0.2">
      <c r="A259" s="63" t="s">
        <v>463</v>
      </c>
      <c r="B259" s="67" t="s">
        <v>228</v>
      </c>
      <c r="C259" s="65">
        <v>487320</v>
      </c>
      <c r="D259" s="58" t="s">
        <v>552</v>
      </c>
      <c r="E259" s="66">
        <f>SUM(C258:C259)</f>
        <v>868000</v>
      </c>
    </row>
    <row r="260" spans="1:5" ht="24.75" customHeight="1" x14ac:dyDescent="0.2">
      <c r="A260" s="63" t="s">
        <v>448</v>
      </c>
      <c r="B260" s="67" t="s">
        <v>449</v>
      </c>
      <c r="C260" s="65">
        <v>630600</v>
      </c>
      <c r="D260" s="58" t="s">
        <v>553</v>
      </c>
      <c r="E260" s="66"/>
    </row>
    <row r="261" spans="1:5" ht="25.5" x14ac:dyDescent="0.2">
      <c r="A261" s="63" t="s">
        <v>450</v>
      </c>
      <c r="B261" s="67" t="s">
        <v>451</v>
      </c>
      <c r="C261" s="65">
        <v>78796</v>
      </c>
      <c r="D261" s="58" t="s">
        <v>553</v>
      </c>
      <c r="E261" s="66"/>
    </row>
    <row r="262" spans="1:5" ht="25.5" x14ac:dyDescent="0.2">
      <c r="A262" s="63" t="s">
        <v>452</v>
      </c>
      <c r="B262" s="67" t="s">
        <v>453</v>
      </c>
      <c r="C262" s="65">
        <v>239010</v>
      </c>
      <c r="D262" s="58" t="s">
        <v>553</v>
      </c>
      <c r="E262" s="66"/>
    </row>
    <row r="263" spans="1:5" ht="51" x14ac:dyDescent="0.2">
      <c r="A263" s="63" t="s">
        <v>473</v>
      </c>
      <c r="B263" s="67" t="s">
        <v>474</v>
      </c>
      <c r="C263" s="65">
        <v>364100</v>
      </c>
      <c r="D263" s="58" t="s">
        <v>553</v>
      </c>
      <c r="E263" s="66"/>
    </row>
    <row r="264" spans="1:5" ht="25.5" x14ac:dyDescent="0.2">
      <c r="A264" s="63" t="s">
        <v>481</v>
      </c>
      <c r="B264" s="67" t="s">
        <v>482</v>
      </c>
      <c r="C264" s="65">
        <v>112000</v>
      </c>
      <c r="D264" s="58" t="s">
        <v>553</v>
      </c>
      <c r="E264" s="66"/>
    </row>
    <row r="265" spans="1:5" ht="25.5" x14ac:dyDescent="0.2">
      <c r="A265" s="63" t="s">
        <v>490</v>
      </c>
      <c r="B265" s="67" t="s">
        <v>536</v>
      </c>
      <c r="C265" s="70">
        <v>240000</v>
      </c>
      <c r="D265" s="58" t="s">
        <v>553</v>
      </c>
      <c r="E265" s="66">
        <f>SUM(C260:C265)</f>
        <v>1664506</v>
      </c>
    </row>
    <row r="266" spans="1:5" x14ac:dyDescent="0.2">
      <c r="A266" s="63"/>
      <c r="B266" s="67"/>
      <c r="C266" s="72"/>
      <c r="D266" s="58"/>
      <c r="E266" s="66"/>
    </row>
    <row r="267" spans="1:5" x14ac:dyDescent="0.2">
      <c r="A267" s="73"/>
      <c r="B267" s="76" t="s">
        <v>588</v>
      </c>
      <c r="C267" s="74">
        <f>SUM(C9:C266)</f>
        <v>13398060.750000002</v>
      </c>
      <c r="D267" s="59"/>
      <c r="E267" s="75">
        <f>SUM(E9:E265)</f>
        <v>13398060.749999998</v>
      </c>
    </row>
    <row r="268" spans="1:5" ht="20.25" customHeight="1" x14ac:dyDescent="0.2"/>
    <row r="269" spans="1:5" ht="18.75" x14ac:dyDescent="0.3">
      <c r="B269" s="81"/>
      <c r="C269" s="82"/>
      <c r="D269" s="6"/>
    </row>
    <row r="270" spans="1:5" ht="18.75" x14ac:dyDescent="0.3">
      <c r="B270" s="81"/>
      <c r="C270" s="82"/>
      <c r="D270" s="6"/>
    </row>
    <row r="271" spans="1:5" ht="18.75" x14ac:dyDescent="0.3">
      <c r="B271" s="81"/>
      <c r="C271" s="82"/>
      <c r="D271" s="6"/>
    </row>
    <row r="272" spans="1:5" ht="18.75" x14ac:dyDescent="0.3">
      <c r="B272" s="81"/>
      <c r="C272" s="82"/>
      <c r="D272" s="6"/>
    </row>
    <row r="273" spans="2:4" ht="18.75" x14ac:dyDescent="0.3">
      <c r="B273" s="81"/>
      <c r="C273" s="82"/>
      <c r="D273" s="6"/>
    </row>
    <row r="274" spans="2:4" ht="18.75" x14ac:dyDescent="0.3">
      <c r="B274" s="81"/>
      <c r="C274" s="82"/>
      <c r="D274" s="6"/>
    </row>
    <row r="275" spans="2:4" ht="19.5" thickBot="1" x14ac:dyDescent="0.35">
      <c r="B275" s="81" t="s">
        <v>591</v>
      </c>
      <c r="C275" s="82"/>
      <c r="D275" s="6" t="s">
        <v>590</v>
      </c>
    </row>
    <row r="276" spans="2:4" ht="15.75" x14ac:dyDescent="0.25">
      <c r="B276" s="43" t="s">
        <v>524</v>
      </c>
      <c r="C276" s="44"/>
      <c r="D276" s="11">
        <f>SUMIF(D9:D265,"ΙΔΙΑ ΕΣΟΔΑ",C9:C265)</f>
        <v>2975991.19</v>
      </c>
    </row>
    <row r="277" spans="2:4" ht="15.75" x14ac:dyDescent="0.25">
      <c r="B277" s="45" t="s">
        <v>539</v>
      </c>
      <c r="C277" s="46"/>
      <c r="D277" s="12">
        <f>SUMIF(D9:D265,"ΔΕΗ",C9:C265)</f>
        <v>8000</v>
      </c>
    </row>
    <row r="278" spans="2:4" ht="15.75" x14ac:dyDescent="0.25">
      <c r="B278" s="45" t="s">
        <v>540</v>
      </c>
      <c r="C278" s="46"/>
      <c r="D278" s="12">
        <f>SUMIF(D9:D265,"ΔΩΡΕΑ ΚΑΡΑΝΑΣΤΑΣΗ",C9:C265)</f>
        <v>196841.24</v>
      </c>
    </row>
    <row r="279" spans="2:4" ht="15.75" x14ac:dyDescent="0.25">
      <c r="B279" s="45" t="s">
        <v>541</v>
      </c>
      <c r="C279" s="46"/>
      <c r="D279" s="12">
        <f>SUMIF(D9:D265,"ΔΩΡΕΑ ΚΟΥΣΙΟΥ",C9:C265)</f>
        <v>550471.57999999996</v>
      </c>
    </row>
    <row r="280" spans="2:4" ht="15.75" x14ac:dyDescent="0.25">
      <c r="B280" s="45" t="s">
        <v>554</v>
      </c>
      <c r="C280" s="46"/>
      <c r="D280" s="12">
        <f>SUMIF(D9:D265,"ΙΔΙΑ ΕΣΟΔΑ ΑΠΕ",C9:C265)</f>
        <v>160000</v>
      </c>
    </row>
    <row r="281" spans="2:4" ht="15.75" x14ac:dyDescent="0.25">
      <c r="B281" s="47" t="s">
        <v>542</v>
      </c>
      <c r="C281" s="48"/>
      <c r="D281" s="13">
        <f>SUMIF(D9:D265,"ΣΑΤΑ ΧΥ",C9:C265)</f>
        <v>1979059.08</v>
      </c>
    </row>
    <row r="282" spans="2:4" ht="15.75" x14ac:dyDescent="0.25">
      <c r="B282" s="47" t="s">
        <v>503</v>
      </c>
      <c r="C282" s="48"/>
      <c r="D282" s="13">
        <f>SUMIF(D9:D265,"ΣΑΤΑ",C9:C265)</f>
        <v>867360</v>
      </c>
    </row>
    <row r="283" spans="2:4" ht="15.75" x14ac:dyDescent="0.25">
      <c r="B283" s="47" t="s">
        <v>532</v>
      </c>
      <c r="C283" s="48"/>
      <c r="D283" s="13">
        <f>SUMIF(D9:D265,"ΣΑΤΑ ΣΧ",C9:C265)</f>
        <v>219600</v>
      </c>
    </row>
    <row r="284" spans="2:4" ht="15.75" x14ac:dyDescent="0.25">
      <c r="B284" s="47" t="s">
        <v>547</v>
      </c>
      <c r="C284" s="48"/>
      <c r="D284" s="13">
        <f>SUMIF(D9:D265,"ΣΑΤΑ ΣΧ ΧΥ",C9:C265)</f>
        <v>15376</v>
      </c>
    </row>
    <row r="285" spans="2:4" ht="15.75" x14ac:dyDescent="0.25">
      <c r="B285" s="47" t="s">
        <v>543</v>
      </c>
      <c r="C285" s="48"/>
      <c r="D285" s="13">
        <f>SUMIF(D9:D265,"ΣΑΤΑ ΠΥΡ",C9:C265)</f>
        <v>20000</v>
      </c>
    </row>
    <row r="286" spans="2:4" ht="15.75" x14ac:dyDescent="0.25">
      <c r="B286" s="37" t="s">
        <v>518</v>
      </c>
      <c r="C286" s="38"/>
      <c r="D286" s="7">
        <f>SUMIF(D9:D265,"ΘΗΣΕΑΣ",C9:C265)</f>
        <v>9350.7999999999993</v>
      </c>
    </row>
    <row r="287" spans="2:4" ht="15.75" x14ac:dyDescent="0.25">
      <c r="B287" s="41" t="s">
        <v>509</v>
      </c>
      <c r="C287" s="42"/>
      <c r="D287" s="14">
        <f>SUMIF(D9:D265,"ΕΣΠΑ",C9:C265)</f>
        <v>1869187.88</v>
      </c>
    </row>
    <row r="288" spans="2:4" ht="15.75" x14ac:dyDescent="0.25">
      <c r="B288" s="41" t="s">
        <v>511</v>
      </c>
      <c r="C288" s="42"/>
      <c r="D288" s="14">
        <f>SUMIF(D9:D265,"ΕΣΠΑ ΒΑΑ",C9:C265)</f>
        <v>95800</v>
      </c>
    </row>
    <row r="289" spans="2:4" ht="15.75" x14ac:dyDescent="0.25">
      <c r="B289" s="41" t="s">
        <v>510</v>
      </c>
      <c r="C289" s="42"/>
      <c r="D289" s="14">
        <f>SUMIF(D9:D265,"ΠΡΑΣΙΝΟ ΤΑΜΕΙΟ",C9:C265)</f>
        <v>881248.64</v>
      </c>
    </row>
    <row r="290" spans="2:4" ht="15.75" x14ac:dyDescent="0.25">
      <c r="B290" s="41" t="s">
        <v>514</v>
      </c>
      <c r="C290" s="42"/>
      <c r="D290" s="14">
        <f>SUMIF(D9:D265,"LEADER",C9:C265)</f>
        <v>737356.59000000008</v>
      </c>
    </row>
    <row r="291" spans="2:4" ht="15.75" x14ac:dyDescent="0.25">
      <c r="B291" s="35" t="s">
        <v>544</v>
      </c>
      <c r="C291" s="36"/>
      <c r="D291" s="10">
        <f>SUMIF(D9:D265,"ΥΠΕΣ",C9:C265)</f>
        <v>189311.37</v>
      </c>
    </row>
    <row r="292" spans="2:4" ht="15.75" x14ac:dyDescent="0.25">
      <c r="B292" s="35" t="s">
        <v>550</v>
      </c>
      <c r="C292" s="36"/>
      <c r="D292" s="10">
        <f>SUMIF(D9:D265,"ΥΠΕΣ  ΦΙΛΟΔΗΜΟΣ Ι",C9:C265)</f>
        <v>868000</v>
      </c>
    </row>
    <row r="293" spans="2:4" ht="15.75" x14ac:dyDescent="0.25">
      <c r="B293" s="35" t="s">
        <v>551</v>
      </c>
      <c r="C293" s="36"/>
      <c r="D293" s="10">
        <f>SUMIF(D9:D265,"ΥΠΕΣ  ΦΙΛΟΔΗΜΟΣ ΙΙ",C9:C265)</f>
        <v>1664506</v>
      </c>
    </row>
    <row r="294" spans="2:4" ht="15.75" x14ac:dyDescent="0.25">
      <c r="B294" s="35" t="s">
        <v>545</v>
      </c>
      <c r="C294" s="36"/>
      <c r="D294" s="10">
        <f>SUMIF(D9:D265,"ΥΠ ΑΓΡ ΑΝΑΠΤ",C9:C265)</f>
        <v>72259.38</v>
      </c>
    </row>
    <row r="295" spans="2:4" ht="15.75" x14ac:dyDescent="0.25">
      <c r="B295" s="35" t="s">
        <v>555</v>
      </c>
      <c r="C295" s="36"/>
      <c r="D295" s="10">
        <f>SUMIF(D9:D265,"ΓΓΑ ΠΔΕ",C9:C265)</f>
        <v>18341</v>
      </c>
    </row>
    <row r="296" spans="2:4" ht="15.75" x14ac:dyDescent="0.25">
      <c r="B296" s="37"/>
      <c r="C296" s="38"/>
      <c r="D296" s="7"/>
    </row>
    <row r="297" spans="2:4" ht="16.5" thickBot="1" x14ac:dyDescent="0.3">
      <c r="B297" s="39" t="s">
        <v>546</v>
      </c>
      <c r="C297" s="40"/>
      <c r="D297" s="8">
        <f>SUM(D276:D296)</f>
        <v>13398060.75</v>
      </c>
    </row>
  </sheetData>
  <autoFilter ref="A9:K265"/>
  <sortState ref="A190:K246">
    <sortCondition ref="D190:D246"/>
  </sortState>
  <mergeCells count="23">
    <mergeCell ref="A6:D6"/>
    <mergeCell ref="B287:C287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94:C294"/>
    <mergeCell ref="B295:C295"/>
    <mergeCell ref="B296:C296"/>
    <mergeCell ref="B297:C297"/>
    <mergeCell ref="B288:C288"/>
    <mergeCell ref="B289:C289"/>
    <mergeCell ref="B290:C290"/>
    <mergeCell ref="B291:C291"/>
    <mergeCell ref="B292:C292"/>
    <mergeCell ref="B293:C29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&amp;C&amp;P</oddFooter>
  </headerFooter>
  <rowBreaks count="1" manualBreakCount="1"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</vt:i4>
      </vt:variant>
    </vt:vector>
  </HeadingPairs>
  <TitlesOfParts>
    <vt:vector size="5" baseType="lpstr">
      <vt:lpstr>ΤΕΧΝ. ΠΡΟΓΡ</vt:lpstr>
      <vt:lpstr>ΠΗΓΕΣ</vt:lpstr>
      <vt:lpstr>'ΤΕΧΝ. ΠΡΟΓΡ'!Print_Area</vt:lpstr>
      <vt:lpstr>ΠΗΓΕΣ!Print_Titles</vt:lpstr>
      <vt:lpstr>'ΤΕΧΝ. ΠΡΟΓΡ'!Print_Titles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ΚΑΚΟΔΗΜΟΣ ΜΑΡΚΟΣ</dc:creator>
  <cp:lastModifiedBy>markos kakodimos</cp:lastModifiedBy>
  <cp:lastPrinted>2019-12-13T09:26:54Z</cp:lastPrinted>
  <dcterms:created xsi:type="dcterms:W3CDTF">2019-12-13T09:18:43Z</dcterms:created>
  <dcterms:modified xsi:type="dcterms:W3CDTF">2019-12-13T09:28:35Z</dcterms:modified>
</cp:coreProperties>
</file>