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ΝΕΟ- ΣΥΝ" sheetId="7" r:id="rId1"/>
    <sheet name="ΑΝΑ ΚΟΙΝΟΤΗΤΑ" sheetId="6" r:id="rId2"/>
    <sheet name="ΑΝΑ ΠΗΓΗ" sheetId="5" r:id="rId3"/>
    <sheet name="ΤΕΧΝ ΑΝΑ ΚΩΔΔ" sheetId="1" r:id="rId4"/>
  </sheets>
  <calcPr calcId="162913"/>
</workbook>
</file>

<file path=xl/calcChain.xml><?xml version="1.0" encoding="utf-8"?>
<calcChain xmlns="http://schemas.openxmlformats.org/spreadsheetml/2006/main">
  <c r="E261" i="5" l="1"/>
  <c r="D248" i="5"/>
  <c r="D287" i="7"/>
  <c r="D246" i="7"/>
  <c r="D168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0" i="7"/>
  <c r="D237" i="6"/>
  <c r="D157" i="6"/>
  <c r="D138" i="6"/>
  <c r="D122" i="6"/>
  <c r="D46" i="6"/>
  <c r="D28" i="6"/>
  <c r="E289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78" i="6" s="1"/>
  <c r="E258" i="6"/>
  <c r="E270" i="7" l="1"/>
  <c r="E252" i="7"/>
  <c r="D254" i="6"/>
  <c r="E255" i="6"/>
  <c r="E260" i="6" s="1"/>
  <c r="D260" i="5"/>
  <c r="D250" i="5"/>
  <c r="D220" i="5"/>
  <c r="D206" i="5"/>
  <c r="D204" i="5"/>
  <c r="D195" i="5"/>
  <c r="D191" i="5"/>
  <c r="D186" i="5"/>
  <c r="D183" i="5"/>
  <c r="D180" i="5"/>
  <c r="D17" i="5"/>
  <c r="E284" i="5"/>
  <c r="E283" i="5"/>
  <c r="E282" i="5"/>
  <c r="E281" i="5"/>
  <c r="E279" i="5"/>
  <c r="E278" i="5"/>
  <c r="E277" i="5"/>
  <c r="E276" i="5"/>
  <c r="E275" i="5"/>
  <c r="E274" i="5"/>
  <c r="E273" i="5"/>
  <c r="E271" i="5"/>
  <c r="E265" i="5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1" i="1"/>
  <c r="E276" i="1"/>
  <c r="E257" i="1"/>
  <c r="E252" i="1"/>
  <c r="E245" i="1"/>
  <c r="E237" i="1"/>
  <c r="E219" i="1"/>
  <c r="E181" i="1"/>
  <c r="E52" i="1"/>
  <c r="E41" i="1"/>
  <c r="E21" i="1"/>
  <c r="E278" i="1" l="1"/>
  <c r="E283" i="1" s="1"/>
  <c r="E301" i="1"/>
  <c r="E285" i="5"/>
</calcChain>
</file>

<file path=xl/sharedStrings.xml><?xml version="1.0" encoding="utf-8"?>
<sst xmlns="http://schemas.openxmlformats.org/spreadsheetml/2006/main" count="4458" uniqueCount="597">
  <si>
    <t>ΕΛΛΗΝΙΚΗ ΔΗΜΟΚΡΑΤΙΑ</t>
  </si>
  <si>
    <t>ΝΟΜΟΣ ΗΜΑΘΙΑΣ</t>
  </si>
  <si>
    <t>ΔΗΜΟΣ ΒΕΡΟΙΑΣ</t>
  </si>
  <si>
    <t xml:space="preserve"> ΤΕΧΝΙΚΟ ΠΡΟΓΡΑΜΜΑ 2019</t>
  </si>
  <si>
    <t>Κωδικός Λογαριασμού</t>
  </si>
  <si>
    <t>Περιγραφή</t>
  </si>
  <si>
    <t>Προτεινόμενος</t>
  </si>
  <si>
    <t>Αθροίσματα</t>
  </si>
  <si>
    <t>Χρηματοδότηση</t>
  </si>
  <si>
    <t>02.10</t>
  </si>
  <si>
    <t>ΟΙΚΟΝΟΜΙΚΕΣ ΔΙΟΙΚΗΤΙΚΕΣ ΥΠΗΡΕΣΙΕΣ</t>
  </si>
  <si>
    <t>02.10.7131.001</t>
  </si>
  <si>
    <t>ΠΡΟΜΗΘΕΙΑ</t>
  </si>
  <si>
    <t>Προμήθεια επίπλων και σκευών</t>
  </si>
  <si>
    <t>ΙΔΙΑ ΕΣΟΔΑ</t>
  </si>
  <si>
    <t>02.10.7134.001</t>
  </si>
  <si>
    <t xml:space="preserve">Προμήθεια τηλεπικοινωνιακού εξοπλισμού </t>
  </si>
  <si>
    <t>02.10.7134.002</t>
  </si>
  <si>
    <t>Προμήθεια ενεργού εξοπλισμού γραφείου και περιφερειακών αυτών</t>
  </si>
  <si>
    <t>02.10.7134.004</t>
  </si>
  <si>
    <t xml:space="preserve">Προμήθεια Εφαρμογών Λογισμικού </t>
  </si>
  <si>
    <t>02.10.7134.005</t>
  </si>
  <si>
    <t xml:space="preserve"> Προμήθεια εξυπηρετών (Servers) και υλικών επισκευής αυτών</t>
  </si>
  <si>
    <t>02.10.7134.006</t>
  </si>
  <si>
    <t>Ανανέωση και αναβάθμιση αδειών χρήσης υφιστάμενων εφαρμογών λογισμικού</t>
  </si>
  <si>
    <t>02.10.7326.001</t>
  </si>
  <si>
    <t>ΥΠΗΡΕΣΙΑ</t>
  </si>
  <si>
    <t xml:space="preserve"> Εξειδικευμένες Υπηρεσίες  Πληροφορικής </t>
  </si>
  <si>
    <t>02.10.7413.003</t>
  </si>
  <si>
    <t>Υπηρεσία συμμόρφωσης του Δήμου Βέροιας με το Γενικό Κανονισμό Προστασίας Προσωπικών δεδομένων (GDPR2016/679)</t>
  </si>
  <si>
    <t>02.10.7513.001</t>
  </si>
  <si>
    <t>Συμμετοχή στο αρχικό κεφάλαιο της ΚΕΠΑ</t>
  </si>
  <si>
    <t>02.10.7521.001</t>
  </si>
  <si>
    <t>Συμμετοχή του Δήμου στην αστική μη κερδοσκοπική εταιρία με την επωνυμία Δίκτυο Ελληνικών πόλεων για την Ανάπτυξη</t>
  </si>
  <si>
    <t>02.10.7521.002</t>
  </si>
  <si>
    <t>Καταβολή αύξησης μετοχικού κεφαλαίου του Δ.Βέροιας στην "ΑΝΑΠΤΥΞΙΑΚΗ ΝΟΜΟΥ ΗΜΑΘΙΑΣ Α.Ε. - Αναπτ. Ανων. Εταιρεία ΟΤΑ"</t>
  </si>
  <si>
    <t>ΑΘΡΟΙΣΜΑ ΥΠΗΡΕΣΙΑΣ 02.10</t>
  </si>
  <si>
    <t>02.20</t>
  </si>
  <si>
    <t>ΥΠΗΡΕΣΙΕΣ ΚΑΘΑΡΙΟΤΗΤΑΣ ΚΑΙ ΗΛΕΚΤΡΟΦΩΤΙΣΜΟΥ</t>
  </si>
  <si>
    <t>02.20.7135.001</t>
  </si>
  <si>
    <t>Προμήθεια ηλεκτρομηχανολογικού υλικού ΔΕ Βέροιας</t>
  </si>
  <si>
    <t>02.20.7135.002</t>
  </si>
  <si>
    <t>Προμήθεια ηλεκτρομηχανολογικού υλικού ΔΕ Απ. Παύλου</t>
  </si>
  <si>
    <t>02.20.7135.003</t>
  </si>
  <si>
    <t>Προμήθεια ηλεκτρομηχανολογικού υλικού  ΔΕ Βεργίνας</t>
  </si>
  <si>
    <t>02.20.7135.004</t>
  </si>
  <si>
    <t>Προμήθεια ηλεκτρομηχανολογικού υλικού  ΔΕ Δοβρά</t>
  </si>
  <si>
    <t>02.20.7135.005</t>
  </si>
  <si>
    <t>Προμήθεια ηλεκτρομηχανολογικού υλικού  ΔΕ Μακεδονίδος</t>
  </si>
  <si>
    <t>02.20.7135.008</t>
  </si>
  <si>
    <t>Προμήθεια κάδων απορριμμάτων Δ.Ε. Βέροιας</t>
  </si>
  <si>
    <t>02.20.7135.009</t>
  </si>
  <si>
    <t>Προμήθεια κάδων απορριμμάτων Δ.Ε. Απ.Παύλου</t>
  </si>
  <si>
    <t>02.20.7135.010</t>
  </si>
  <si>
    <t>Προμήθεια κάδων απορριμμάτων Δ.Ε. Δοβρά</t>
  </si>
  <si>
    <t>02.20.7135.011</t>
  </si>
  <si>
    <t>Προμήθεια κάδων απορριμμάτων Δ.Ε. Μακεδονίδος</t>
  </si>
  <si>
    <t>02.20.7135.012</t>
  </si>
  <si>
    <t>Προμήθεια κάδων απορριμμάτων Δ.Ε. Βεργίνας</t>
  </si>
  <si>
    <t>02.20.7135.013</t>
  </si>
  <si>
    <t>Προμήθεια υλικών για τη χωροθέτηση των κάδων αποβλήτων</t>
  </si>
  <si>
    <t>02.20.7135.014</t>
  </si>
  <si>
    <t>Προμήθεια εργαλείων και μηχανημάτων για την υπηρεσία καθαριότητας</t>
  </si>
  <si>
    <t>02.20.7135.016</t>
  </si>
  <si>
    <t>Προμήθεια Υλικών και Εξοπλισμού του Δημοτικού Κτηνιατρείου-Καταφυγίου</t>
  </si>
  <si>
    <t>02.20.7325.001</t>
  </si>
  <si>
    <t>ΕΡΓΟ</t>
  </si>
  <si>
    <t xml:space="preserve">Μικροεπεκτάσεις δικτύου φωτισμού και μετατοπίσεις στύλων </t>
  </si>
  <si>
    <t>02.20.7325.002</t>
  </si>
  <si>
    <t>Ανακατασκευή ηλεκτρολογικών εγκαταστάσεων υπαίθριου φωτισμού</t>
  </si>
  <si>
    <t>02.20.7335.001</t>
  </si>
  <si>
    <t>ΥΠΗΡΕΡΣΙΑ</t>
  </si>
  <si>
    <t>Συντήρηση και επισκευή λοιπών υπαίθριων εγκαταστάσεων (ανελκυστήρες, σηματοδότες, σιντριβάνια, μεγαφωνικές κλπ)</t>
  </si>
  <si>
    <t>02.20.7336.001</t>
  </si>
  <si>
    <t>Κάλυψη δράσεων πυροπροστασίας</t>
  </si>
  <si>
    <t>ΣΑΤΑ-ΠΥΡΟΠΡ</t>
  </si>
  <si>
    <t>ΑΘΡΟΙΣΜΑ ΥΠΗΡΕΣΙΑΣ 02.20</t>
  </si>
  <si>
    <t>02.25</t>
  </si>
  <si>
    <t>ΥΠΗΡΕΣΙΕΣ ΥΔΡΕΥΣΗΣ ΑΡΔΕΥΣΗΣ ΑΠΟΧΕΤΕΥΣΗΣ</t>
  </si>
  <si>
    <t>02.25.7135.001</t>
  </si>
  <si>
    <t>Προμήθεια μηχανολογικού - υδραυλικού εξοπλισμού αρδεύσεων  Δ.Ε. Απ. Παύλου</t>
  </si>
  <si>
    <t>02.25.7135.002</t>
  </si>
  <si>
    <t>Προμήθεια μηχανολογικού - υδραυλικού εξοπλισμού αρδεύσεων  Δ.Ε. Βεργίνας</t>
  </si>
  <si>
    <t>02.25.7135.003</t>
  </si>
  <si>
    <t>Προμήθεια μηχανολογικού - υδραυλικού εξοπλισμού αρδεύσεων  Δ.Ε. Μακεδονίδος</t>
  </si>
  <si>
    <t>02.25.7135.004</t>
  </si>
  <si>
    <t>Προμήθεια μηχανολογικού - υδραυλικού εξοπλισμού αρδεύσεων  Δ.Ε. Δοβρά</t>
  </si>
  <si>
    <t>02.25.7336.001</t>
  </si>
  <si>
    <t>Συντήρηση δικτύων άρδευσης Δ.Ε Βεργίνας</t>
  </si>
  <si>
    <t>02.25.7336.002</t>
  </si>
  <si>
    <t xml:space="preserve">Συντήρηση άρδευσης Δημοτικής Ενότητας Μακεδονίδος </t>
  </si>
  <si>
    <t>02.25.7336.003</t>
  </si>
  <si>
    <t xml:space="preserve">Συντήρηση άρδευσης Δημοτικής Ενότητας Απ. Παύλου </t>
  </si>
  <si>
    <t>02.25.7411.009</t>
  </si>
  <si>
    <t>ΜΕΛΕΤΗ</t>
  </si>
  <si>
    <t>Αρδευτικό δίκτυο Τοπικής Κοινότητας Αγίας Βαρβάρας Δήμου Βέροιας</t>
  </si>
  <si>
    <t>ΑΘΡΟΙΣΜΑ ΥΠΗΡΕΣΙΑΣ 02.25</t>
  </si>
  <si>
    <t>02.30</t>
  </si>
  <si>
    <t>ΥΠΗΡΕΣΙΑ ΤΕΧΝΙΚΩΝ ΕΡΓΩΝ</t>
  </si>
  <si>
    <t>02.30.6117.001</t>
  </si>
  <si>
    <t>Υπηρεσία υποστήριξης για τη μελέτη διαχείρισης κυκλοφορίας στη Βεργίνα</t>
  </si>
  <si>
    <t>02.30.6233.001</t>
  </si>
  <si>
    <t>Μίσθωση καλαθοφόρου  οχήματος για έκτακτες ανάγκες</t>
  </si>
  <si>
    <t>02.30.6261.005</t>
  </si>
  <si>
    <t>Υπηρεσία συντήρησης οικοδομικών σχολικών κτιρίων Δ.Ε. Βέροιας (Δομικά-Σιδηρικά-Ξυλουργικά-Χρωματισμοίί)</t>
  </si>
  <si>
    <t>ΣΑΤΑ ΣΧΟΛΕΙΩΝ</t>
  </si>
  <si>
    <t>02.30.6261.006</t>
  </si>
  <si>
    <t>Υπηρεσία συντήρησης οικοδομικών σχολικών κτιρίων Δ.Ε. Απ.Παύλου (Δομικά-Σιδηρικά-Ξυλουργικά-Χρωματισμοίί)</t>
  </si>
  <si>
    <t>02.30.6261.007</t>
  </si>
  <si>
    <t>Υπηρεσία συντήρησης οικοδομικών σχολικών κτιρίων Δ.Ε. Δοβράς (Δομικά-Σιδηρικά-Ξυλουργικά-Χρωματισμοίί)</t>
  </si>
  <si>
    <t>02.30.6261.008</t>
  </si>
  <si>
    <t>Υπηρεσία συντήρησης οικοδομικών σχολικών κτιρίων Δ.Ε. Βεργίνας (Δομικά-Σιδηρικά-Ξυλουργικά-Χρωματισμοίί)</t>
  </si>
  <si>
    <t>02.30.6261.009</t>
  </si>
  <si>
    <t>Υπηρεσία συντήρησης οικοδομικών σχολικών κτιρίων Δ.Ε. Μακεδονίδος (Δομικά-Σιδηρικά-Ξυλουργικά-Χρωματισμοίί)</t>
  </si>
  <si>
    <t>02.30.6261.010</t>
  </si>
  <si>
    <t>Υπηρεσία συντήρησης οικοδομικών δημοτικών  κτιρίων Δ.Ε. Βέροιας (Δομικά-Σιδηρικά-Ξυλουργικά-Χρωματισμοίί)</t>
  </si>
  <si>
    <t>02.30.6261.011</t>
  </si>
  <si>
    <t>Υπηρεσία συντήρησης οικοδομικών δημοτικών κτιρίων Δ.Ε. Απ.Παύλου (Δομικά-Σιδηρικά-Ξυλουργικά-Χρωματισμοίί)</t>
  </si>
  <si>
    <t>02.30.6261.012</t>
  </si>
  <si>
    <t>Υπηρεσία συντήρησης οικοδομικών δημοτικών κτιρίων Δ.Ε. Δοβράς (Δομικά-Σιδηρικά-Ξυλουργικά-Χρωματισμοίί)</t>
  </si>
  <si>
    <t>02.30.6261.013</t>
  </si>
  <si>
    <t>Υπηρεσία συντήρησης οικοδομικών δημοτικών κτιρίων Δ.Ε. Βεργίνας (Δομικά-Σιδηρικά-Ξυλουργικά-Χρωματισμοίί)</t>
  </si>
  <si>
    <t>02.30.6261.014</t>
  </si>
  <si>
    <t>Υπηρεσία συντήρησης οικοδομικών δημοτικών κτιρίων Δ.Ε. Μακεδονίδος (Δομικά-Σιδηρικά-Ξυλουργικά-Χρωματισμοίί)</t>
  </si>
  <si>
    <t>02.30.6261.015</t>
  </si>
  <si>
    <t>Υπηρεσία κατασκευής νέων ηλεκτρολογικών &amp; υδραυλικών εγκαταστάσεων σχολικών κτιρίων Δήμου Βέροιας</t>
  </si>
  <si>
    <t>02.30.6261.016</t>
  </si>
  <si>
    <t>Υπηρεσία κατασκευής νέων ηλεκτρολογικών &amp; υδραυλικών εγκαταστάσεων δημοτικών κτιρίων Δήμου Βέροιας</t>
  </si>
  <si>
    <t>02.30.6263.001</t>
  </si>
  <si>
    <t>Συντήρηση και επισκευή μεταφορικών μέσων</t>
  </si>
  <si>
    <t>02.30.6264.001</t>
  </si>
  <si>
    <t>Συντήρηση και επισκευή λοιπών μηχανημάτων</t>
  </si>
  <si>
    <t>02.30.6412.001</t>
  </si>
  <si>
    <t>Μεταφορές περιπτέρων</t>
  </si>
  <si>
    <t>02.30.6662.001</t>
  </si>
  <si>
    <t>Προμήθεια ψυχρής ασφάλτου για τη συντήρηση οδών  2018-2019</t>
  </si>
  <si>
    <t>02.30.6662.002</t>
  </si>
  <si>
    <t>Προμήθεια αλατιού για αποχιονισμό οδών Δήμου Βέροιας χειμερινής περιόδου 2019</t>
  </si>
  <si>
    <t>02.30.6662.003</t>
  </si>
  <si>
    <t>Προμήθεια αλατιού για αποχιονισμό οδών Δ.Ε. Μακεδονίδος χειμερινής περιόδου 2019</t>
  </si>
  <si>
    <t>02.30.6662.004</t>
  </si>
  <si>
    <t>Προμήθεια χρωμάτων και υλικών οριζόντιας και κατακόρυφης σήμανσης</t>
  </si>
  <si>
    <t>02.30.6662.013</t>
  </si>
  <si>
    <t>Προμήθεια υλικών για τη  συντήρηση και πιστοποίηση των ανελκυστήρων του Δήμου Βέροιας</t>
  </si>
  <si>
    <t>02.30.6662.014</t>
  </si>
  <si>
    <t>Προμήθεια υλικών για τη συντήρηση των εξεδρών εκδηλώσεων του Δήμου Βέροιας</t>
  </si>
  <si>
    <t>02.30.6662.016</t>
  </si>
  <si>
    <t>Προμήθεια χρωμάτων-σιδηρικών-ξυλουργικών-οικοδομικών για τη συντήρηση σχολικών κτιρίων της Δ.Ε. Βέροιας</t>
  </si>
  <si>
    <t>02.30.6662.017</t>
  </si>
  <si>
    <t>Προμήθεια υλικών Κεντρικών θερμάνσεων-Κλιματισμού-Εγκαταστάσεων ασθενών ρευμάτων-Πυρόσβεσης-Ύδρευσης-Αποχέτευσης για τη συντήρηση σχολικών κτιρίων Δ.Ε. Βέροιας</t>
  </si>
  <si>
    <t>02.30.6662.018</t>
  </si>
  <si>
    <t>Προμήθεια χρωμάτων-σιδηρικών-ξυλουργικών-οικοδομικών για τη συντήρηση δημοτικών κτιρίων της Δ.Ε. Βέροιας</t>
  </si>
  <si>
    <t>02.30.6662.019</t>
  </si>
  <si>
    <t>Προμήθεια υλικών Κεντρικών θερμάνσεων-Κλιματισμού-Εγκαταστάσεων ασθενών ρευμάτων-Πυρόσβεσης-Ύδρευσης-Αποχέτευσης για τη συντήρηση δημοτικών  κτιρίων Δ.Ε. Βέροιας</t>
  </si>
  <si>
    <t>02.30.6662.020</t>
  </si>
  <si>
    <t>Προμήθεια χρωμάτων-σιδηρικών-ξυλουργικών-οικοδομικών για τη συντήρηση σχολικών και δημοτικών κτιρίων της Δ.Ε. Απ. Παύλου</t>
  </si>
  <si>
    <t>02.30.6662.021</t>
  </si>
  <si>
    <t>Προμήθεια χρωμάτων-σιδηρικών-ξυλουργικών-οικοδομικών για τη συντήρηση σχολικών και δημοτικών κτιρίων της Δ.Ε. Δοβρά</t>
  </si>
  <si>
    <t>02.30.6662.022</t>
  </si>
  <si>
    <t>Προμήθεια χρωμάτων-σιδηρικών-ξυλουργικών-οικοδομικών για τη συντήρηση σχολικών και δημοτικών κτιρίων της Δ.Ε. Βεργίνας</t>
  </si>
  <si>
    <t>02.30.6662.023</t>
  </si>
  <si>
    <t>Προμήθεια χρωμάτων-σιδηρικών-ξυλουργικών-οικοδομικών για τη συντήρηση σχολικών και δημοτικών κτιρίων της Δ.Ε. Μακεδονίδος</t>
  </si>
  <si>
    <t>02.30.6662.024</t>
  </si>
  <si>
    <t xml:space="preserve">Προμήθεια υλικών Κεντρικών θερμάνσεων-Κλιματισμού-Εγκαταστάσεων ασθενών ρευμάτων-Πυρόσβεσης-Ύδρευσης-Αποχέτευσης για τη συντήρηση σχολικών και δημοτικών κτιρίων Δ.Ε. Απ. Παύλου </t>
  </si>
  <si>
    <t>02.30.6662.025</t>
  </si>
  <si>
    <t>Προμήθεια υλικών Κεντρικών θερμάνσεων-Κλιματισμού-Εγκαταστάσεων ασθενών ρευμάτων-Πυρόσβεσης-Ύδρευσης-Αποχέτευσης για τη συντήρηση σχολικών και δημοτικών κτιρίων Δ.Ε. Δοβρά</t>
  </si>
  <si>
    <t>02.30.6662.026</t>
  </si>
  <si>
    <t>Προμήθεια υλικών Κεντρικών θερμάνσεων-Κλιματισμού-Εγκαταστάσεων ασθενών ρευμάτων-Πυρόσβεσης-Ύδρευσης-Αποχέτευσης για τη συντήρηση σχολικών και δημοτικών κτιρίων Δ.Ε. Βεργίνας, Μακεδονίδος</t>
  </si>
  <si>
    <t>02.30.6671.001</t>
  </si>
  <si>
    <t>Ανταλλακτικά μεταφορικών μέσων</t>
  </si>
  <si>
    <t>02.30.7131.002</t>
  </si>
  <si>
    <t>Προμήθεια και εγκατάσταση  υλικών κεντρικών θερμάνσεων Δ.Ε. Βέροιας</t>
  </si>
  <si>
    <t>02.30.7131.003</t>
  </si>
  <si>
    <t xml:space="preserve">Προμήθεια και εγκατάσταση υλικών κεντρικών θερμάνσεων Δ.Ε. Βεργίνας, Απ. Παύλου, Δοβρά και Μακεδονίδος </t>
  </si>
  <si>
    <t>02.30.7131.004</t>
  </si>
  <si>
    <t xml:space="preserve">Προμήθεια εργαλείων και μηχανημάτων για τις ανάγκες της Τεχνικής Υπηρεσίας </t>
  </si>
  <si>
    <t>02.30.7135.001</t>
  </si>
  <si>
    <t>Προμήθεια και τοποθέτηση πινακίδων τροχαίας - ΚΟΚ και πληροφοριακών πινακίδων (2019)</t>
  </si>
  <si>
    <t>02.30.7135.005</t>
  </si>
  <si>
    <t>Προμήθεια υδραυλικού ανελκυστήρα σε κτίριο με συνιδιοκτησία του Δήμου Βέροιας επί της οδού Βούλας Χατζίκου 10</t>
  </si>
  <si>
    <t>02.30.7135.011</t>
  </si>
  <si>
    <t>Προμήθεια  υλικών πυρόσβεσης</t>
  </si>
  <si>
    <t>02.30.7135.017</t>
  </si>
  <si>
    <t>Ηλεκτροφωτισμός γηπέδου Φυτειάς</t>
  </si>
  <si>
    <t>02.30.7135.019</t>
  </si>
  <si>
    <t>Προμήθεια και εγκατάσταση κλιματιστικών μονάδων</t>
  </si>
  <si>
    <t>02.30.7321.001</t>
  </si>
  <si>
    <t>Αποκατάσταση ακινήτου από δωρεά Κορνηλίας χήρας Ευθ. Καραναστάση</t>
  </si>
  <si>
    <t>ΙΔΙΑ ΕΣΟΔΑ-ΔΩΡΕΑ ΚΑΡΑΝΑΣΤΑΣΗ</t>
  </si>
  <si>
    <t>02.30.7321.007</t>
  </si>
  <si>
    <t>Κατασκευή εξόδου κινδύνου και ολοκλήρωση πυροπροστασίας 1ου Δημ.Σχολείου Βέροιας</t>
  </si>
  <si>
    <t>ΣΑΤΑ Χ.Υ.</t>
  </si>
  <si>
    <t>02.30.7321.012</t>
  </si>
  <si>
    <t>Προσαρμογή χώρου και δημιουργία γηπέδου καλαθοσφαίρισης/χειροσφαίρισης/πετοσφαίρισης στο Μουσικό Σχολείο Βέροιας</t>
  </si>
  <si>
    <t>02.30.7321.014</t>
  </si>
  <si>
    <t>Επεκτάσεις-βελτιώσεις σχολικών κτιρίων</t>
  </si>
  <si>
    <t>02.30.7321.015</t>
  </si>
  <si>
    <t>Εξωτερικοί χρωματισμοί σχολείων</t>
  </si>
  <si>
    <t>02.30.7321.022</t>
  </si>
  <si>
    <t>Προμήθεια και τοποθέτηση κουφωμάτων στο 5ο και 8ο δημοτικά σχολεία</t>
  </si>
  <si>
    <t>02.30.7322.001</t>
  </si>
  <si>
    <t>Ανάπλαση πλατείας Πλατάνων</t>
  </si>
  <si>
    <t>ΣΑΤΑ - ΣΑΤΑ Χ.Υ.</t>
  </si>
  <si>
    <t>02.30.7322.002</t>
  </si>
  <si>
    <t>Κατασκευή πύργου πλατείας Ωρολογίου</t>
  </si>
  <si>
    <t>02.30.7323.001</t>
  </si>
  <si>
    <t>Κατασκευή γέφυρας Αφών Κούσιου</t>
  </si>
  <si>
    <t>ΙΔΙΑ ΕΣΟΔΑ-ΔΩΡEA ΚΟΥΣIOY</t>
  </si>
  <si>
    <t>02.30.7323.005</t>
  </si>
  <si>
    <t>Οδοφωτισμός οδού Ρωμανίας</t>
  </si>
  <si>
    <t>02.30.7323.007</t>
  </si>
  <si>
    <t xml:space="preserve">Ενδοδημοτική οδοποιία Δημοτικής Ενότητας Βέροιας </t>
  </si>
  <si>
    <t>02.30.7323.008</t>
  </si>
  <si>
    <t xml:space="preserve">Ενδοδημοτική οδοποιία λοιπών Δ.Ε. Δήμου Βέροιας </t>
  </si>
  <si>
    <t>02.30.7323.009</t>
  </si>
  <si>
    <t>Διάνοιξη οδών στην περιοχή "Γιοτζαλίκια"</t>
  </si>
  <si>
    <t>02.30.7323.010</t>
  </si>
  <si>
    <t>Διάνοιξη  οδών Δ. Ε.  Απ.Παύλου (περιοχή επέκτασης Μακροχωρίου) 2019</t>
  </si>
  <si>
    <t>02.30.7323.011</t>
  </si>
  <si>
    <t xml:space="preserve">Κατασκευή κυκλικών κόμβων </t>
  </si>
  <si>
    <t>02.30.7323.012</t>
  </si>
  <si>
    <t>Διαπλάτυνση οδού Πιερίων από οδό Μανδηλαρά έως οδό Απόλλωνος</t>
  </si>
  <si>
    <t>02.30.7323.013</t>
  </si>
  <si>
    <t xml:space="preserve">Διάνοιξη  οδών Δ. Ε.  Απ.Παύλου (περιοχή επέκτασης Μακροχωρίου) </t>
  </si>
  <si>
    <t>02.30.7323.015</t>
  </si>
  <si>
    <t>Κατασκευή τοιχείων σε τμήματα της οδού Μπότσαρη</t>
  </si>
  <si>
    <t>02.30.7323.022</t>
  </si>
  <si>
    <t>Ενδοδημοτική οδοποιία Δημοτικής Ενότητας Βέροιας (2019)</t>
  </si>
  <si>
    <t>ΣΑΤΑ</t>
  </si>
  <si>
    <t>02.30.7323.026</t>
  </si>
  <si>
    <t xml:space="preserve">Ολοκλήρωση κατασκευής γέφυρας Αφών Κούσιου </t>
  </si>
  <si>
    <t>02.30.7323.027</t>
  </si>
  <si>
    <t>Διενέργεια Αρχαιολογικών Ερευνών και Εργασιών για το έργο: "Ολοκλήρωση κατασκευής γέφυρας Αφών Κούσιου" - Υποέργο</t>
  </si>
  <si>
    <t>02.30.7323.028</t>
  </si>
  <si>
    <t xml:space="preserve">Παροχή υπηρεσίας Τεχνικού συμβούλου για το έργο"Ολοκλήρωση κατασκευής γέφυρας Αφών Κούσιου"  </t>
  </si>
  <si>
    <t>02.30.7323.030</t>
  </si>
  <si>
    <t>Αποκατάσταση γέφυρας τάφρου Α5 περιοχή Κουλούρας</t>
  </si>
  <si>
    <t>02.30.7323.031</t>
  </si>
  <si>
    <t>Διάνοιξη - Διαμόρφωση κοινοτικού δρόμου στο Ο.Τ. 1 στην κοινότητα Καστανιάς</t>
  </si>
  <si>
    <t>02.30.7324.001</t>
  </si>
  <si>
    <t xml:space="preserve">Κατασκευή πεζοδρομίων στη Δ.Ε. Αποστόλου Παύλου </t>
  </si>
  <si>
    <t>02.30.7324.002</t>
  </si>
  <si>
    <t>Διαμόρφωση πεζοδρομίου στον κεντρικό δρόμο Σφηκιάς</t>
  </si>
  <si>
    <t>02.30.7324.003</t>
  </si>
  <si>
    <t xml:space="preserve">Ανακατασκευή πεζόδρομου οδού Αριστοτέλους στη ΤΚ Βεργίνας </t>
  </si>
  <si>
    <t>02.30.7324.004</t>
  </si>
  <si>
    <t>Κατασκευή πεζοδρομίου Διαβατού στα Ο.Τ. 15 και 24</t>
  </si>
  <si>
    <t>02.30.7326.001</t>
  </si>
  <si>
    <t xml:space="preserve">Προμήθεια, χάραξη και τοποθέτηση αναμνηστικών πλακών </t>
  </si>
  <si>
    <t>02.30.7326.005</t>
  </si>
  <si>
    <t>Κατασκευή ράμπας ΑΜΕΑ στο Βήμα Απ. Παύλου</t>
  </si>
  <si>
    <t>02.30.7326.006</t>
  </si>
  <si>
    <t>Κατασκευή χώρου στάθμευσης στο Ο.Τ. 422γ</t>
  </si>
  <si>
    <t>02.30.7326.007</t>
  </si>
  <si>
    <t>Διαμόρφωση αυλής κοινοτικού καταστήματος Πατρίδας</t>
  </si>
  <si>
    <t>02.30.7326.008</t>
  </si>
  <si>
    <t>Αναβάθμιση και εκσυγχρονισμός αρδευτικών δικτύων και αντλιοστασίων</t>
  </si>
  <si>
    <t>02.30.7331.004</t>
  </si>
  <si>
    <t>Συντήρηση κεντρικών θερμάνσεων σχολικών κτιρίων  ΔΕ Βέροιας</t>
  </si>
  <si>
    <t>02.30.7331.005</t>
  </si>
  <si>
    <t xml:space="preserve">Συντήρηση κεντρικών θερμάνσεων σχολικών κτιρίων  Δ.Ε. Απ. Παύλου, Βεργίνας, Δοβρά και Μακεδονίδας </t>
  </si>
  <si>
    <t>02.30.7331.006</t>
  </si>
  <si>
    <t>Συντήρηση πυροσβεστικών μέσων σχολικών κτιρίων</t>
  </si>
  <si>
    <t>02.30.7331.007</t>
  </si>
  <si>
    <t xml:space="preserve">Συντήρηση κλιματιστικών σχολικών κτιρίων Δήμου Βέροιας </t>
  </si>
  <si>
    <t>02.30.7331.012</t>
  </si>
  <si>
    <t>Συντήρηση κεντρικών θερμάνσεων δημοτικών κτιρίων  ΔΕ Βέροιας</t>
  </si>
  <si>
    <t>02.30.7331.013</t>
  </si>
  <si>
    <t xml:space="preserve">Συντήρηση κεντρικών θερμάνσεων δημοτικών κτιρίων  Δ.Ε. Απ. Παύλου, Βεργίνας, Δοβρά και Μακεδονίδας </t>
  </si>
  <si>
    <t>02.30.7331.014</t>
  </si>
  <si>
    <t>Συντήρηση πυροσβεστικών μέσων δημοτικών κτιρίων</t>
  </si>
  <si>
    <t>02.30.7331.016</t>
  </si>
  <si>
    <t>Συντήρηση σχολικών και δημοτικών κτιρίων των  Δ.Ε. Απ. Παύλου,Δοβρά, Βεργίνας και  Μακεδονίδος (2017)</t>
  </si>
  <si>
    <t>02.30.7331.017</t>
  </si>
  <si>
    <t xml:space="preserve">Συντήρηση κλιματιστικών δημοτικών κτιρίων Δήμου Βέροιας </t>
  </si>
  <si>
    <t>02.30.7331.022</t>
  </si>
  <si>
    <t>Συντήρηση ανελκυστήρων Δήμου Βέροιας</t>
  </si>
  <si>
    <t>02.30.7331.023</t>
  </si>
  <si>
    <t xml:space="preserve">Συντήρηση Συναγερμών-Μεγαφωνικών και Εγκαταστάσεων Ασθενών ρευμάτων σχολικών και δημοτικών κτιρίων Δήμου Βέροιας </t>
  </si>
  <si>
    <t>02.30.7332.001</t>
  </si>
  <si>
    <t>Συντήρηση πλατείας Κουμαριάς</t>
  </si>
  <si>
    <t>02.30.7333.004</t>
  </si>
  <si>
    <t>Συντήρηση οδών και κοινωφελών χώρων Δ.Ε. Βέροιας (2019)</t>
  </si>
  <si>
    <t>02.30.7333.005</t>
  </si>
  <si>
    <t xml:space="preserve">Συντήρηση οδών και κοινωφελών χώρων Δ.Ε. Βέροιας </t>
  </si>
  <si>
    <t>02.30.7333.006</t>
  </si>
  <si>
    <t>Διαγράμμιση οδών και διαβάσεων</t>
  </si>
  <si>
    <t>02.30.7333.007</t>
  </si>
  <si>
    <t>Συντήρηση  αγροτικών δρόμων (2019)</t>
  </si>
  <si>
    <t>02.30.7333.008</t>
  </si>
  <si>
    <t xml:space="preserve">Συντήρηση  αγροτικών δρόμων </t>
  </si>
  <si>
    <t>02.30.7333.009</t>
  </si>
  <si>
    <t xml:space="preserve"> Συντήρηση οδών Δ.Ε. Απ.Παύλου, Δ.Ε. Βεργίνας, Δ.Ε. Δοβρά και Δ.Ε. Μακεδονίδος </t>
  </si>
  <si>
    <t>02.30.7333.010</t>
  </si>
  <si>
    <t>Συντήρηση και τοποθέτηση στηθαίων ασφαλείας  οδών πόλης και Δ.Ε.</t>
  </si>
  <si>
    <t>02.30.7333.011</t>
  </si>
  <si>
    <t>Αντιμετώπιση εκτάκτων αναγκών και επικίνδυνων καταστάσεων</t>
  </si>
  <si>
    <t>02.30.7333.012</t>
  </si>
  <si>
    <t>Αντιμετώπιση εκτάκτων  και επικίνδυνων φθορών οδών, πεζοδρομίων και κοινοχρήστων χώρων και Δημοτικών Κοινοτήτων</t>
  </si>
  <si>
    <t>02.30.7333.014</t>
  </si>
  <si>
    <t>Συντήρηση και τοποθέτηση στηθαίων ασφαλείας και κιγκλιδωμάτων οδών πόλης και Δ.Ε. (2019)</t>
  </si>
  <si>
    <t>02.30.7333.015</t>
  </si>
  <si>
    <t xml:space="preserve"> Συντήρηση οδών Δ.Ε. Απ.Παύλου, Δ.Ε. Βεργίνας, Δ.Ε. Δοβρά και Δ.Ε. Μακεδονίδος (2019)</t>
  </si>
  <si>
    <t>02.30.7333.019</t>
  </si>
  <si>
    <t>Διαγράμμιση οδών και διαβάσεων (2019)</t>
  </si>
  <si>
    <t>02.30.7334.001</t>
  </si>
  <si>
    <t>Συντήρηση κοινοχρήστων και κοινοφελών χώρων Δ.Ε. Βέροιας (2019)</t>
  </si>
  <si>
    <t>02.30.7334.003</t>
  </si>
  <si>
    <t>Συντήρηση κοινοχρήστων χώρων Δημοτικής Ενότητας Απ. Παύλου (2019)</t>
  </si>
  <si>
    <t>02.30.7334.004</t>
  </si>
  <si>
    <t>Συντήρηση κοινοχρήστων χώρων Δημοτικής Ενότητας Μακεδονίδος (2019)</t>
  </si>
  <si>
    <t>02.30.7334.005</t>
  </si>
  <si>
    <t>Συντήρηση κοινοχρήστων χώρων Δημοτικής Ενότητας Δοβρά (2019)</t>
  </si>
  <si>
    <t>02.30.7334.006</t>
  </si>
  <si>
    <t>Συντήρηση έργου Ανάπλασης</t>
  </si>
  <si>
    <t>02.30.7334.007</t>
  </si>
  <si>
    <t>Συντήρηση κοινόχρηστων χώρων Δ.Ε. Βεργίνας (2019)</t>
  </si>
  <si>
    <t>02.30.7334.011</t>
  </si>
  <si>
    <t xml:space="preserve">Συντήρηση κοινοχρήστων χώρων Δημοτικής Ενότητας Απ. Παύλου </t>
  </si>
  <si>
    <t>02.30.7334.012</t>
  </si>
  <si>
    <t xml:space="preserve">Συντήρηση κοινοχρήστων χώρων Δημοτικής Ενότητας Δοβρά </t>
  </si>
  <si>
    <t>02.30.7334.013</t>
  </si>
  <si>
    <t>Συντήρηση κοινοχρήστων και κοινωφελών χώρων Δ.Ε. Βέροιας</t>
  </si>
  <si>
    <t>02.30.7336.003</t>
  </si>
  <si>
    <t>Εργασίες διαμόρφωσης-οριοθέτησης σε κοινόχρηστο  χώρο στην Τ.Κ. Πατρίδας</t>
  </si>
  <si>
    <t>02.30.7336.005</t>
  </si>
  <si>
    <t xml:space="preserve">Εργασίες συντήρησης χώρου Τεχνών και Θεάτρου Άλσους </t>
  </si>
  <si>
    <t>02.30.7411.001</t>
  </si>
  <si>
    <t xml:space="preserve">Μελέτη βελτίωσης αστικής κινητικότητας σε περιοχές σχολικών συγκροτημάτων </t>
  </si>
  <si>
    <t>02.30.7411.003</t>
  </si>
  <si>
    <t>Έκδοση πιστοποιητικών πυρασφάλειας σχολικών κτιρίων Δήμου Βέροιας (2019)</t>
  </si>
  <si>
    <t>02.30.7411.006</t>
  </si>
  <si>
    <t>Έρευνα ύπαρξης ζωγραφικού διάκοσμου, μελέτη συντήρησης και αποκατάστασης τοιχογραφιών κτιρίου Δωρεάς Καραναστάση</t>
  </si>
  <si>
    <t>02.30.7411.008</t>
  </si>
  <si>
    <t xml:space="preserve">Έκδοση πιστοποιητικών πυρασφάλειας σχολικών κτιρίων </t>
  </si>
  <si>
    <t>02.30.7411.020</t>
  </si>
  <si>
    <t>Αξιολόγηση αναπτυξιακών χαρακτηριστικών, παραγωγικών εξειδικεύσεων, σύνθεση αποτελεσμάτων και στρατηγική εκτίμηση- εκτίμηση επιπτώσεων -σύνταξη διαχειριστικού σχεδίου για την εκμετάλλευση των φερτών υλικών του Αλιάκμονα στα όρια του Δήμου Βέροιας</t>
  </si>
  <si>
    <t>02.30.7411.026</t>
  </si>
  <si>
    <t>Αντιπλημμυρική μελέτη Τριποτάμου</t>
  </si>
  <si>
    <t>ΔΕΗ</t>
  </si>
  <si>
    <t>02.30.7411.028</t>
  </si>
  <si>
    <t>Σύνταξη μελέτης περιβαλλοντικών επιπτώσεων του έργου "Οργανωμένος χώρος διάθεσης αδρανών μη επικίνδυνων αποβλήτων στη θέση "Λιμάκια" Τ.Κ. Σφηκιάς, Δ.Ε. Μακεδονίδος, Δήμου Βέροιας, ΠΕ Ημαθίας</t>
  </si>
  <si>
    <t>02.30.7411.039</t>
  </si>
  <si>
    <t>Μελέτη στατικής αποκατάστασης και τεύχη δημοπράτησης του ακινήτου από δωρεά Κορνηλίας χήρας Καραναστάση</t>
  </si>
  <si>
    <t>02.30.7411.046</t>
  </si>
  <si>
    <t>Εκπόνηση μελέτης στερέωσης και διαμόρφωσης του περιβάλλοντος χώρου του αρχαίου τείχους στην περιοχή της υπό κατασκευή Γέφυρας Κούσιου</t>
  </si>
  <si>
    <t>02.30.7411.047</t>
  </si>
  <si>
    <t>Μελέτη βιοκλιματικού-πολιτιστικού δικτύου διαδρομών στην Παλιά Πόλη της Βέροιας</t>
  </si>
  <si>
    <t>02.30.7411.048</t>
  </si>
  <si>
    <t>Εκπόνηση ελέγχου, επανελέγχου και πιστοποίησης των ηλεκτρικών εγκαταστάσεων ξατά το πρότυπο ELOT HD 384 των κτιρίων του Δ. Βέροιας</t>
  </si>
  <si>
    <t>02.30.7412.001</t>
  </si>
  <si>
    <t>Μελέτη τμήματος οδού Συκιάς- Παλατιτσίων</t>
  </si>
  <si>
    <t>02.30.7412.004</t>
  </si>
  <si>
    <t xml:space="preserve">Μελέτη οριοθέτησης και διαμόρφωσης ρέματος εντός οικισμού Βεργίνας </t>
  </si>
  <si>
    <t>02.30.7412.006</t>
  </si>
  <si>
    <t>Υδρολογική και υδραυλική μελέτη για την οδική σύνδεση περιοχής Προφήτη Ηλία με Πανόραμα</t>
  </si>
  <si>
    <t>02.30.7412.007</t>
  </si>
  <si>
    <t>Μελέτες υδρογεωτεχνικής και γεωλογικής καταλληλότητας για τα νέα νεκροταφεία</t>
  </si>
  <si>
    <t>ΑΘΡΟΙΣΜΑ ΥΠΗΡΕΣΙΑΣ 02.30</t>
  </si>
  <si>
    <t>02.35</t>
  </si>
  <si>
    <t>ΥΠΗΡΕΣΙΑ ΠΡΑΣΙΝΟΥ</t>
  </si>
  <si>
    <t>02.35.6233.001</t>
  </si>
  <si>
    <t>Μίσθωση γερανοφόρου οχήματος για κοπή επικίνδυνων δένδρων σε κοινόχρηστους χώρους</t>
  </si>
  <si>
    <t>02.35.6262.001</t>
  </si>
  <si>
    <t>Βελτίωση πάρκων και παιδικών χαρών Δ.Ε. Βέροιας</t>
  </si>
  <si>
    <t>02.35.6262.002</t>
  </si>
  <si>
    <t xml:space="preserve">Βελτίωση πάρκων και παιδικών χαρών Δ.Ε. Απ. Παύλου, Βεργίνας, Δοβρά, Μακεδονίδος </t>
  </si>
  <si>
    <t>02.35.6262.003</t>
  </si>
  <si>
    <t>Αντιμετώπιση εκτάκτων και επικίνδυνων φθορών παιδικών χαρών Τοπικών και Δημοτικών Κοινοτήτων</t>
  </si>
  <si>
    <t>02.35.6262.004</t>
  </si>
  <si>
    <t>Συντήρηση ποτιστρών</t>
  </si>
  <si>
    <t>02.35.6264.001</t>
  </si>
  <si>
    <t>02.35.6279.001</t>
  </si>
  <si>
    <t>Κοπή αγριόχορτων Δημοτικής Ενότητας Βέροιας</t>
  </si>
  <si>
    <t>02.35.6279.002</t>
  </si>
  <si>
    <t xml:space="preserve">Κοπή αγριόχορτων Δημοτικής Ενότητας Δοβρά </t>
  </si>
  <si>
    <t>02.35.6279.003</t>
  </si>
  <si>
    <t xml:space="preserve"> Κοπή αγριόχορτων Δημοτικής Ενότητας Απ. Παύλου.</t>
  </si>
  <si>
    <t>02.35.6279.004</t>
  </si>
  <si>
    <t xml:space="preserve">Κοπή αγριόχορτων Δημοτικής  Ενότητας Βεργίνας </t>
  </si>
  <si>
    <t>02.35.6279.005</t>
  </si>
  <si>
    <t>Κοπή αγριόχορτων Δημοτικής  Ενότητας Μακεδονίδος</t>
  </si>
  <si>
    <t>02.35.6279.006</t>
  </si>
  <si>
    <t>Ψηφιοποίηση χαρτών Δημοτικών Δασοκτημάτων</t>
  </si>
  <si>
    <t>02.35.6279.007</t>
  </si>
  <si>
    <t>Υπηρεσία υλοτόμησης δένδρων σε κοινόχρηστους χώρους με γερανοφόρο όχημα</t>
  </si>
  <si>
    <t>02.35.6279.008</t>
  </si>
  <si>
    <t xml:space="preserve">Καθαρισμός τσιμενταυλάκων </t>
  </si>
  <si>
    <t>02.35.6662.001</t>
  </si>
  <si>
    <t>Προμήθεια υλικών και εξαρτημάτων άρδευσης πάρκων και παιδικών χαρών Δ.Ε. Βέροιας</t>
  </si>
  <si>
    <t>02.35.6662.002</t>
  </si>
  <si>
    <t>Προμήθεια υλικού για την συντήρηση του εξοπλισμού των πάρκων και παιδικών χαρών</t>
  </si>
  <si>
    <t>02.35.6662.003</t>
  </si>
  <si>
    <t xml:space="preserve">Προμήθεια υλικών και εξαρτημάτων άρδευσης πάρκων και παιδικών χαρών λοιπών δημοτικών ενοτήτων </t>
  </si>
  <si>
    <t>02.35.6662.004</t>
  </si>
  <si>
    <t>02.35.6662.005</t>
  </si>
  <si>
    <t>02.35.6662.006</t>
  </si>
  <si>
    <t>02.35.6662.007</t>
  </si>
  <si>
    <t>02.35.6662.008</t>
  </si>
  <si>
    <t>02.35.6672.001</t>
  </si>
  <si>
    <t>Ανταλλακτικά λοιπών μηχανημάτων</t>
  </si>
  <si>
    <t>02.35.6692.001</t>
  </si>
  <si>
    <t>Προμήθεια σπόρων, φυτών, δενδρυλλίων</t>
  </si>
  <si>
    <t>02.35.6693.001</t>
  </si>
  <si>
    <t>Προμήθεια φυτοπαθολογικού υλικού</t>
  </si>
  <si>
    <t>02.35.7131.001</t>
  </si>
  <si>
    <t>Προμήθεια εργαλείων και μηχανημάτων για την υπηρεσία πρασίνου</t>
  </si>
  <si>
    <t>02.35.7131.002</t>
  </si>
  <si>
    <t>Προμήθεια καθιστικών για παιδικές χαρές</t>
  </si>
  <si>
    <t>02.35.7131.003</t>
  </si>
  <si>
    <t>Προμήθεια και τοποθέτηση μεταλλικής περίφραξης παιδικών χαρών Δ.Ε. Βέροιας</t>
  </si>
  <si>
    <t>02.35.7131.004</t>
  </si>
  <si>
    <t>Προμήθεια και τοποθέτηση μεταλλικής περίφραξης παιδικών χαρών Δ.Ε. Δοβρά, Μακεδονίδος, Βεργίνας &amp; Απ.Παύλου</t>
  </si>
  <si>
    <t>02.35.7131.005</t>
  </si>
  <si>
    <t>Προμήθεια οργάνων παιδικών χαρών Δ.Ε. Βέροιας</t>
  </si>
  <si>
    <t>02.35.7131.006</t>
  </si>
  <si>
    <t>Προμήθεια οργάνων παιδικών χαρών Δ.Ε. Δοβρά, Μακεδονίδος, Βεργίνας &amp; Απ.Παύλου</t>
  </si>
  <si>
    <t>02.35.7131.007</t>
  </si>
  <si>
    <t>Προμήθεια συνθετικού δαπέδου  παιδικών χαρών Δ.Ε. Βέροιας</t>
  </si>
  <si>
    <t>02.35.7131.008</t>
  </si>
  <si>
    <t>Προμήθεια συνθετικού δαπέδου  παιδικών χαρών Δ.Ε. Δοβρά, Μακεδονίδος, Βεργίνας &amp; Απ.Παύλου</t>
  </si>
  <si>
    <t>02.35.7135.002</t>
  </si>
  <si>
    <t>Προμήθεια ποτιστρών</t>
  </si>
  <si>
    <t>02.35.7322.006</t>
  </si>
  <si>
    <t>Ανακατασκευή παιδικών χαρών Δ.Ε. Βεργίνας για πιστοποίηση</t>
  </si>
  <si>
    <t>ΑΘΡΟΙΣΜΑ ΥΠΗΡΕΣΙΑΣ 02.35</t>
  </si>
  <si>
    <t>02.40</t>
  </si>
  <si>
    <t>ΥΠΗΡΕΣΙΑ ΠΟΛΕΟΔΟΜΙΑΣ</t>
  </si>
  <si>
    <t>02.40.7112.001</t>
  </si>
  <si>
    <t>Απευθείας αγορά οικοπέδου για δημοτικό σχολείο στο Ο.Τ. 91 της πόλης "Βέροια"</t>
  </si>
  <si>
    <t>02.40.7413.001</t>
  </si>
  <si>
    <t>Πολεοδόμηση, Μελέτη Γεωλογικής καταλληλότητας και πράξη εφαρμογής στο Δ.Δ. Ασωμάτων</t>
  </si>
  <si>
    <t>02.40.7413.002</t>
  </si>
  <si>
    <t>Μελέτη Περιβαλλοντικών Επιπτώσεων του πίνακα 3 του άρθρου 16 της αποφ. 69269/5387/90 Κ.Υ.Α. στο Δ.Δ. Ασωμάτων</t>
  </si>
  <si>
    <t>02.40.7413.003</t>
  </si>
  <si>
    <t>Κτηματογράφηση, Πολεοδόμηση, Μελέτη Γεωλογικής Καταλληλότητας και Πράξη Εφαρμογής στην Π.Ε. 25 και σε τμήμα των Π.Ε. 15 και 7 της πόλης Βέροιας</t>
  </si>
  <si>
    <t>02.40.7413.004</t>
  </si>
  <si>
    <t>Κτηματογράφηση, Πολεοδόμηση, Μελέτη Γεωλογικής Καταλληλότητας και Πράξη Εφαρμογής στην Π.Ε. 23 και σε τμήμα των Π.Ε. 24 και 14 της πόλης Βέροιας</t>
  </si>
  <si>
    <t>02.40.7413.005</t>
  </si>
  <si>
    <t xml:space="preserve"> Πράξη εφαρμογής στην Δ.Ε Απ. Παύλου</t>
  </si>
  <si>
    <t>02.40.7413.007</t>
  </si>
  <si>
    <t>Κτηματογράφηση, Πολεοδόμηση, Μελέτη Γεωλογικής Καταλληλότητας και Πράξη Εφαρμογής στην Τ.Κ. Βεργίνας</t>
  </si>
  <si>
    <t>02.40.7413.009</t>
  </si>
  <si>
    <t>Μελέτη γεωλογικής καταλληλότητας στο Ο.Τ. 146β (περιοχή Δημοσθένους)</t>
  </si>
  <si>
    <t>02.40.7421.001</t>
  </si>
  <si>
    <t>Αποζημιώσεις λόγω ρυμοτομίας</t>
  </si>
  <si>
    <t>02.40.7421.002</t>
  </si>
  <si>
    <t>Αποζημιώσεις οικοπέδων και κτισμάτων λόγω ρυμοτομίας για τη διάνοιξη της οδού Περγάμου</t>
  </si>
  <si>
    <t>02.40.7421.003</t>
  </si>
  <si>
    <t>Αποζημίωση απαλλοτρίωσης για την κατασκευή του 4ου νηπιαγωγείου Βέροιας</t>
  </si>
  <si>
    <t>02.40.7421.004</t>
  </si>
  <si>
    <t>Αποζημίωση δικαιούχων για την εκ νέου επιβολή της ρυμοτομικής απαλλοτρίωσης σε ακίνητα που εμπίπτουν στο Ο.Τ. 145 της πόλης Βέροιας και βρίσκονται επί της οδού Πλατάνων</t>
  </si>
  <si>
    <t>02.40.7421.005</t>
  </si>
  <si>
    <t>Αποζημίωση δικαιούχων για την εκ νέου επιβολή της ρυμοτομικής απαλλοτρίωσης σε ακίνητα που εμπίπτουν στα Ο.Τ. 26α 26β του οικισμού Μέση του Δήμου Βέροιας</t>
  </si>
  <si>
    <t>02.40.7425.001</t>
  </si>
  <si>
    <t>Δαπάνες για κατεδαφίσεις αυθαιρέτων και επικίνδυνων &amp; ρυμοτομούμενων κτισμάτων (2018-2019)</t>
  </si>
  <si>
    <t>02.40.7425.002</t>
  </si>
  <si>
    <t>Δαπάνες για εκτέλεση βασικών κοινόχρηστων πολεοδομικών  έργων</t>
  </si>
  <si>
    <t>ΑΘΡΟΙΣΜΑ ΥΠΗΡΕΣΙΑΣ 02.40</t>
  </si>
  <si>
    <t>02.45</t>
  </si>
  <si>
    <t>ΥΠΗΡΕΣΙΕΣ ΝΕΚΡΟΤΑΦΕΙΩΝ</t>
  </si>
  <si>
    <t>02.45.6262.001</t>
  </si>
  <si>
    <t>Συντήρηση νεκροταφείων Δ.Ε. Βέροιας</t>
  </si>
  <si>
    <t>02.45.6262.002</t>
  </si>
  <si>
    <t xml:space="preserve">Συντήρηση νεκροταφείων Δημοτικών Ενοτήτων </t>
  </si>
  <si>
    <t>02.45.6277.001</t>
  </si>
  <si>
    <t>Υπηρεσίες ταφής εκταφής κλπ στα Δημοτικά Κοιμητήρια Βέροιας</t>
  </si>
  <si>
    <t>02.45.6693.001</t>
  </si>
  <si>
    <t>Προμήθεια βιοενζύμου για την εύρυθμη λειτουργία του κοιμητηρίου Βέροιας</t>
  </si>
  <si>
    <t>02.45.7326.002</t>
  </si>
  <si>
    <t>Επέκταση νεκροταφείου Κουμαριάς</t>
  </si>
  <si>
    <t>ΑΘΡΟΙΣΜΑ ΥΠΗΡΕΣΙΑΣ 02.45</t>
  </si>
  <si>
    <t>02.60</t>
  </si>
  <si>
    <t>ΥΠΗΡΕΣΙΕΣ ΚΟΙΝΩΝΙΚΗΣ ΠΟΛΙΤΙΚΗΣ (Έργα και δράσεις χρηματοδοτούμενες από ΠΔΕ)</t>
  </si>
  <si>
    <t>02.60.7341.002</t>
  </si>
  <si>
    <t>Λειτουργία του Κέντρου Συμβουλευτικής Υποστήριξης γυναικών θυμάτων βίας στο Δήμο Βέροιας</t>
  </si>
  <si>
    <t>ΕΣΠΑ</t>
  </si>
  <si>
    <t>02.60.7341.003</t>
  </si>
  <si>
    <t>Δομή Παροχής Βασικών Αγαθών: Κοινωνικό Παντοπωλείο, Κοινωνικό Φαρμακείο Δήμου Βέροιας</t>
  </si>
  <si>
    <t>02.60.7341.004</t>
  </si>
  <si>
    <t xml:space="preserve">Σχέδιο Βιώσιμης Αστικής  Κινητικότητας (ΣΒΑΚ) </t>
  </si>
  <si>
    <t>ΠΡΑΣ. ΤΑΜΕΙΟ</t>
  </si>
  <si>
    <t>02.60.7341.005</t>
  </si>
  <si>
    <t>Υποστήριξη του Δήμου Βέροιας ως ενδιάμεσου φορέα ΣΒΑΑ Βέροιας</t>
  </si>
  <si>
    <t>ΑΘΡΟΙΣΜΑ ΥΠΗΡΕΣΙΑΣ 02.60</t>
  </si>
  <si>
    <t>02.61</t>
  </si>
  <si>
    <t>ΥΠΗΡΕΣΙΕΣ ΠΟΛΙΤΙΣΜΟΥ ΚΑΙ ΑΘΛΗΤΙΣΜΟΥ (Έργα και δράσεις χρηματοδοτούμενες από ΠΔΕ)</t>
  </si>
  <si>
    <t>02.61.6262.001</t>
  </si>
  <si>
    <t>Βελτίωση γηπέδου Αγίας Βαρβάρας Βέροιας</t>
  </si>
  <si>
    <t>ΠΔΕ</t>
  </si>
  <si>
    <t>02.61.6662.001</t>
  </si>
  <si>
    <t>Ανακατασκευή του δαπέδου γηπέδου αντισφαίρισης Ράχης (προμήθεια)</t>
  </si>
  <si>
    <t>ΑΘΡΟΙΣΜΑ ΥΠΗΡΕΣΙΑΣ 02.61</t>
  </si>
  <si>
    <t>02.64</t>
  </si>
  <si>
    <t xml:space="preserve">ΥΠΗΡΕΣΙΑ ΤΕΧΝΙΚΩΝ ΕΡΓΩΝ, ΠΡΑΣΙΝΟΥ ΚΑΙ ΠΟΛΕΟΔΟΜΙΑΣ (Έργα και δράσεις χρηματοδοτούμενες από  ΠΔΕ) ΛΟΙΠΕΣ ΥΠΗΡΕΣΙΕΣ   </t>
  </si>
  <si>
    <t>02.64.7135.001</t>
  </si>
  <si>
    <t>Προμήθεια οχημάτων και μηχανημάτων έργου του Δ.Βέροιας (Πρόγραμμα ΦΙΛΟΔΗΜΟΣ ΙΙ)</t>
  </si>
  <si>
    <t>02.64.7135.002</t>
  </si>
  <si>
    <t>Προμήθεια-τοποθέτηση εξοπλισμού για την αναβάθμιση παιδικών χαρών του Δήμου Βέροιας (ΦΙΛΟΔΗΜΟΣ ΙΙ)</t>
  </si>
  <si>
    <t>02.64.7135.003</t>
  </si>
  <si>
    <t>Προμήθεια αυτοματοποιημένου συστήματος μίσθωσης ποδηλάτων Δήμου Βέροιας</t>
  </si>
  <si>
    <t>02.64.7135.004</t>
  </si>
  <si>
    <t>Αναβάθμιση εξοπλισμού  παιδικών χαρών Δήμου Βέροιας (ΠΡΑΣΙΝΟ ΤΑΜΕΙΟ-ΔΡΑΣΕΙΣ ΠΕΡΙΒΑΛ.ΙΣΟΖΥΓΙΟΥ)</t>
  </si>
  <si>
    <t>02.64.7323.002</t>
  </si>
  <si>
    <t>Αντιστηρίξεις οδών</t>
  </si>
  <si>
    <t>ΥΠ.ΕΣ</t>
  </si>
  <si>
    <t>02.64.7323.003</t>
  </si>
  <si>
    <t>Αποκαταστάσεις οδοποιίας εντός των οικισμών Δ.Ε. Μακεδονίδος</t>
  </si>
  <si>
    <t>02.64.7326.001</t>
  </si>
  <si>
    <t>Κατασκευή αρδευτικών υποδομών οικισμού Χαράδρας</t>
  </si>
  <si>
    <t>ΥΠ.ΑΓΡ.ΑΝΑΠΤ</t>
  </si>
  <si>
    <t>02.64.7333.001</t>
  </si>
  <si>
    <t>Αποκατάσταση βλαβών σε τεχνικά της Δ.Ε. Βέροιας</t>
  </si>
  <si>
    <t>02.64.7333.002</t>
  </si>
  <si>
    <t>Αποκατάσταση βλαβών σε τεχνικά της Δ.Ε. Βεργίνας</t>
  </si>
  <si>
    <t>02.64.7333.003</t>
  </si>
  <si>
    <t>Αποκατάσταση βλαβών σε τεχνικά της Δ.Ε. Απ.Παύλου</t>
  </si>
  <si>
    <t>02.64.7333.004</t>
  </si>
  <si>
    <t>Αποκατάσταση βλαβών σε τεχνικά της Δ.Ε. Μακεδονίδος</t>
  </si>
  <si>
    <t>02.64.7336.001</t>
  </si>
  <si>
    <t>Αντικατάσταση αντλιών Ριζωμάτων</t>
  </si>
  <si>
    <t>02.64.7341.001</t>
  </si>
  <si>
    <t>Λειτουργία του Κέντρου Κοινότητας Δήμου Βέροιας</t>
  </si>
  <si>
    <t>02.64.7341.005</t>
  </si>
  <si>
    <t>Αγροτική οδοποιία στο αγρόκτημα Αγίου Γεωργίου του Δήμου Βέροιας</t>
  </si>
  <si>
    <t>02.64.7341.006</t>
  </si>
  <si>
    <t>Αγροτική οδοποιία στο αγρόκτημα Μαυροδενδρίου Μακροχωρίου του Δήμου Βέροιας</t>
  </si>
  <si>
    <t>02.64.7421.001</t>
  </si>
  <si>
    <t>Απαλλοτριώσεις στο Ο.Τ. 487α για την απόκτηση και διαμόρφωση ελεύθερων χώρων στην πόλη της Βέροιας</t>
  </si>
  <si>
    <t>ΑΘΡΟΙΣΜΑ ΥΠΗΡΕΣΙΑΣ 02.64</t>
  </si>
  <si>
    <t>ΣΥΝΟΛΟ ΤΕΧΝΙΚΟΥ ΠΡΟΓΡΑΜΜΑΤΟΣ</t>
  </si>
  <si>
    <t>02.90</t>
  </si>
  <si>
    <t>ΑΠΟΘΕΜΑΤΙΚΟ</t>
  </si>
  <si>
    <t>02.90.9111.001</t>
  </si>
  <si>
    <t>Αποθεματικό</t>
  </si>
  <si>
    <t>Γενικό Σύνολο :</t>
  </si>
  <si>
    <t>Π/Υ ΤΕΧΝ. ΠΡΟΓΡ. ΑΝΑ ΠΗΓΗ</t>
  </si>
  <si>
    <t>€</t>
  </si>
  <si>
    <t>ΕΣΟΔΑ ΔΗΜΟΥ</t>
  </si>
  <si>
    <t>ΕΣΟΔΑ ΔΗΜΟΥ - ΔΕΗ</t>
  </si>
  <si>
    <t>ΕΣΟΔΑ ΔΗΜΟΥ - ΔΩΡΕΑ ΚΑΡΑΝΑΣΤΑΣΗ</t>
  </si>
  <si>
    <t>ΕΣΟΔΑ ΔΗΜΟΥ - ΔΩΡΕΑ ΚΟΥΣΙΟΥ</t>
  </si>
  <si>
    <t>ΣΑΤΑ ΠΥΡΟΠΡΟΣΤΑΣΙΑΣ</t>
  </si>
  <si>
    <t>ΠΡΑΣΙΝΟ ΤΑΜΕΙΟ</t>
  </si>
  <si>
    <t>ΥΠΟΥΡΓΕΙΟ ΕΣΩΤΕΡΙΚΩΝ</t>
  </si>
  <si>
    <t>ΥΠΟΥΡΓΕΙΟ ΑΓΡΟΤΙΚΗΣ ΑΝΑΠΤΥΞΗΣ</t>
  </si>
  <si>
    <t>ΠΡΟΓΡΑΜΜΑ ΔΗΜΟΣΙΩΝ ΕΠΕΝΔΥΣΕΩΝ</t>
  </si>
  <si>
    <t>ΣΥΝΟΛΟ  ΥΠ.ΕΣ.</t>
  </si>
  <si>
    <t>ΣΥΝΟΛΟ ΥΠ.ΑΓΡ.ΑΝΑΠΤ.</t>
  </si>
  <si>
    <t>ΣΥΝΟΛΟ ΣΑΤΑ ΠΥΡΟΠΡ</t>
  </si>
  <si>
    <t>ΣΥΝΟΛΟ ΣΑΤΑ Χ.Υ.</t>
  </si>
  <si>
    <t>ΣΥΝΟΛΟ ΣΑΤΑ ΣΧΟΛΕΙΩΝ</t>
  </si>
  <si>
    <t>ΣΥΝΟΛΟ ΣΑΤΑ - ΣΑΤΑ Χ.Υ.</t>
  </si>
  <si>
    <t xml:space="preserve">ΣΥΝΟΛΟ ΣΑΤΑ </t>
  </si>
  <si>
    <t xml:space="preserve">ΣΥΝΟΛΟ ΠΡΑΣΙΝΟ ΤΑΜΕΙΟ </t>
  </si>
  <si>
    <t>ΣΥΝΟΛΟ ΠΔΕ</t>
  </si>
  <si>
    <t>ΣΥΝΟΛΟ ΙΔΙΑ ΕΣΟΔΑ-ΔΩΡΕΑ ΚΑΡΑΝΑΣΤΑΣΗ</t>
  </si>
  <si>
    <t>ΣΥΝΟΛΟ ΙΔΙΑ ΕΣΟΔΑ-ΔΩΡEA ΚΟΥΣIOY</t>
  </si>
  <si>
    <t>ΣΥΝΟΛΟ ΙΔΙΑ ΕΣΟΔΑ</t>
  </si>
  <si>
    <t>ΣΥΝΟΛΟ ΔΕΗ</t>
  </si>
  <si>
    <t>Δ.Ε. ΒΕΡΟΙΑΣ</t>
  </si>
  <si>
    <t>Δ.Ε. ΑΠ. ΠΑΥΛΟΥ</t>
  </si>
  <si>
    <t>Δ.Ε. ΒΕΡΓΙΝΑΣ</t>
  </si>
  <si>
    <t>Δ.Ε. ΔΟΒΡΑ</t>
  </si>
  <si>
    <t>Δ.Ε. ΜΑΚΕΔΟΝΙΔΟΣ</t>
  </si>
  <si>
    <t>ΛΟΙΠΕΣ ΔΗΜ. ΚΟΙΝ</t>
  </si>
  <si>
    <t>ΚΟΙΝ ΚΑΣΤΑΝΙΑΣ</t>
  </si>
  <si>
    <t>ΔΗΜΟΤΙΚΗ ΕΝΟΤΗΤΑ ΑΠΟΣΤΟΛΟΥ ΠΑΥΛΟΥ</t>
  </si>
  <si>
    <t>ΔΗΜΟΤΙΚΗ ΕΝΟΤΗΤΑ ΒΕΡΓΙΝΑΣ</t>
  </si>
  <si>
    <t>ΔΗΜΟΤΙΚΗ ΕΝΟΤΗΤΑ ΒΕΡΟΙΑΣ</t>
  </si>
  <si>
    <t>ΔΗΜΟΤΙΚΗ ΕΝΟΤΗΤΑ ΔΟΒΡΑ</t>
  </si>
  <si>
    <t>ΛΟΙΠΕΣ ΔΗΜΟΤΙΚΕΣ ΕΝΟΤΗΤΕΣ</t>
  </si>
  <si>
    <t>ΤΟΠΙΚΗ ΚΟΙΝΟΤΗΤΑ ΚΑΣΤΑΝΙΑΣ</t>
  </si>
  <si>
    <t>ΔΗΜΟΤΙΚΗ ΕΝΟΤΗΤΑ ΜΑΚΕΔΟΝΙΔΑΣ</t>
  </si>
  <si>
    <t>Δ/ΝΣΗ ΠΡΟΓΡΑΜΜΑΤΙΣΜΟΥ- ΟΡΓΑΝΩΣΗΣ- ΠΛΗΡΟΦΟΡΙΚΗΣ</t>
  </si>
  <si>
    <t>ΔΙΕΥΘΥΝΣΗ ΠΡΟΓΡΑΜΜΑΤΙΣΜΟΥ- ΟΡΓΑΝΩΣΗΣ- ΠΛΗΡΟΦΟΡΙΚΗΣ</t>
  </si>
  <si>
    <t>ΝΈΟ- ΣΥΝ</t>
  </si>
  <si>
    <t>ΝΈΟ</t>
  </si>
  <si>
    <t>ΣΥΝΕΧΙΖΟΜΕΝΟ</t>
  </si>
  <si>
    <t>ΑΘΡΟΙΣΜΑ ΝΕΩΝ</t>
  </si>
  <si>
    <t>ΑΘΡΟΙΣΜΑ ΣΥΝΕΧΙΖΟΜΕΝΩΝ</t>
  </si>
  <si>
    <t>ΠΟΣΟΣΤΟ ΝΕΩΝ  34%</t>
  </si>
  <si>
    <t>ΠΟΣΟΣΤΟ ΣΥΝΕΧΙΖΟΜΕΝΩΝ 66%</t>
  </si>
  <si>
    <t>ΠΟΣΟΣΤΟ ΣΥΓΧΡΗΜΑΤΟΔΟΤΟΥΜΕΝΩΝ ΔΡΑΣΕΩΝ</t>
  </si>
  <si>
    <t>ΣΥΝΟΛΟ ΣΥΓΧΡΗΜΑΤΟΔΟΤΟΥΜΕΝΩΝ</t>
  </si>
  <si>
    <t>ΠΟΣΟΣΤΟ 22%</t>
  </si>
  <si>
    <t>Το ποσοστό των συνεχιζομένων είναι αυξημένο λόγω της ένταξης νέων έργων χρηματοδοτούμενων  από διάφορες πηγές πλην ιδίων εσόδων και ΣΑΤΑμετά το μισό έτος</t>
  </si>
  <si>
    <t xml:space="preserve"> ΤΕΧΝΙΚΟ ΠΡΟΓΡΑΜΜΑ 2019 ΑΝΑ ΥΠΗΡΕΣΙΑ</t>
  </si>
  <si>
    <t>ΑΝΑ ΔΗΜΟΤΙΚΗ ΚΟΙΝΟΤΗΤΑ</t>
  </si>
  <si>
    <t xml:space="preserve"> ΤΕΧΝ. ΠΡΟΓΡ.  ΑΝΑ ΔΗΜΟΤΙΚΗ ΕΝΟΤΗΤΑ</t>
  </si>
  <si>
    <t>ΣΥΝΟΛΟ</t>
  </si>
  <si>
    <t>ΚΑ</t>
  </si>
  <si>
    <t>ΠΕΡΙΓΡΑΦΗ</t>
  </si>
  <si>
    <t>ΠΡΟΤΕΙΝΟΜΕΝΗ ΔΑΠΑΝΗ</t>
  </si>
  <si>
    <t>ΔΗΜΟΤΙΚΗ ΚΟΙΝΟΤΗΤΑ</t>
  </si>
  <si>
    <t>ΠΗΓΗ ΧΡΗΜ</t>
  </si>
  <si>
    <t xml:space="preserve"> ΤΕΧΝΙΚΟ ΠΡΟΓΡΑΜΜΑ 2019 ΑΝΑ ΠΗΓΗ ΧΡΗΜΑΤΟΔΟΤΗΣΗΣ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</si>
</sst>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b/>
      <sz val="12"/>
      <color indexed="63"/>
      <name val="Times New Roman"/>
      <family val="1"/>
      <charset val="161"/>
    </font>
    <font>
      <sz val="10"/>
      <name val="Times New Roman"/>
      <family val="1"/>
      <charset val="161"/>
    </font>
    <font>
      <b/>
      <sz val="10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0"/>
      <color rgb="FFFF0000"/>
      <name val="Times New Roman"/>
      <family val="1"/>
      <charset val="161"/>
    </font>
    <font>
      <sz val="10"/>
      <name val="Times New Roman Greek"/>
      <charset val="161"/>
    </font>
    <font>
      <sz val="10"/>
      <name val="Arial"/>
      <family val="2"/>
      <charset val="161"/>
    </font>
    <font>
      <b/>
      <sz val="14"/>
      <color rgb="FFFF0000"/>
      <name val="Times New Roman"/>
      <family val="1"/>
      <charset val="161"/>
    </font>
    <font>
      <sz val="14"/>
      <color rgb="FFFF0000"/>
      <name val="Arial"/>
      <family val="2"/>
      <charset val="161"/>
    </font>
    <font>
      <sz val="14"/>
      <name val="Arial"/>
      <family val="2"/>
      <charset val="161"/>
    </font>
    <font>
      <sz val="10"/>
      <color rgb="FFFF0000"/>
      <name val="Times New Roman"/>
      <family val="1"/>
      <charset val="161"/>
    </font>
    <font>
      <b/>
      <sz val="11"/>
      <color rgb="FFFF0000"/>
      <name val="Times New Roman"/>
      <family val="1"/>
      <charset val="161"/>
    </font>
    <font>
      <b/>
      <sz val="11"/>
      <color rgb="FFFF0000"/>
      <name val="Times New Roman Greek"/>
      <charset val="161"/>
    </font>
    <font>
      <b/>
      <sz val="11"/>
      <color theme="1"/>
      <name val="Calibri"/>
      <family val="2"/>
      <charset val="161"/>
      <scheme val="minor"/>
    </font>
    <font>
      <b/>
      <sz val="9"/>
      <name val="Times New Roman"/>
      <family val="1"/>
      <charset val="161"/>
    </font>
    <font>
      <b/>
      <sz val="11"/>
      <name val="Times New Roman"/>
      <family val="1"/>
      <charset val="161"/>
    </font>
    <font>
      <sz val="11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0"/>
      </right>
      <top style="thin">
        <color indexed="64"/>
      </top>
      <bottom/>
      <diagonal/>
    </border>
    <border>
      <left style="medium">
        <color indexed="0"/>
      </left>
      <right style="medium">
        <color indexed="0"/>
      </right>
      <top style="thin">
        <color indexed="64"/>
      </top>
      <bottom style="medium">
        <color indexed="8"/>
      </bottom>
      <diagonal/>
    </border>
    <border>
      <left style="medium">
        <color indexed="0"/>
      </left>
      <right style="medium">
        <color indexed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0"/>
      </right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121">
    <xf numFmtId="0" fontId="0" fillId="0" borderId="0" xfId="0"/>
    <xf numFmtId="49" fontId="1" fillId="0" borderId="0" xfId="0" applyNumberFormat="1" applyFont="1" applyFill="1" applyAlignment="1">
      <alignment horizontal="left" vertical="top"/>
    </xf>
    <xf numFmtId="49" fontId="1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>
      <alignment horizontal="left" vertical="top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wrapText="1"/>
    </xf>
    <xf numFmtId="4" fontId="3" fillId="0" borderId="6" xfId="0" applyNumberFormat="1" applyFont="1" applyFill="1" applyBorder="1" applyAlignment="1">
      <alignment wrapText="1"/>
    </xf>
    <xf numFmtId="4" fontId="3" fillId="0" borderId="7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wrapText="1"/>
    </xf>
    <xf numFmtId="4" fontId="2" fillId="0" borderId="6" xfId="0" applyNumberFormat="1" applyFont="1" applyFill="1" applyBorder="1" applyAlignment="1">
      <alignment wrapText="1"/>
    </xf>
    <xf numFmtId="49" fontId="3" fillId="0" borderId="6" xfId="0" applyNumberFormat="1" applyFont="1" applyFill="1" applyBorder="1" applyAlignment="1">
      <alignment wrapText="1"/>
    </xf>
    <xf numFmtId="49" fontId="7" fillId="0" borderId="4" xfId="0" applyNumberFormat="1" applyFont="1" applyFill="1" applyBorder="1" applyAlignment="1">
      <alignment wrapText="1"/>
    </xf>
    <xf numFmtId="49" fontId="7" fillId="0" borderId="6" xfId="0" applyNumberFormat="1" applyFont="1" applyFill="1" applyBorder="1" applyAlignment="1">
      <alignment wrapText="1"/>
    </xf>
    <xf numFmtId="4" fontId="7" fillId="0" borderId="6" xfId="0" applyNumberFormat="1" applyFont="1" applyFill="1" applyBorder="1" applyAlignment="1">
      <alignment wrapText="1"/>
    </xf>
    <xf numFmtId="49" fontId="2" fillId="0" borderId="9" xfId="1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49" fontId="2" fillId="0" borderId="10" xfId="1" applyNumberFormat="1" applyFont="1" applyFill="1" applyBorder="1" applyAlignment="1">
      <alignment horizontal="center" wrapText="1"/>
    </xf>
    <xf numFmtId="49" fontId="2" fillId="0" borderId="6" xfId="0" quotePrefix="1" applyNumberFormat="1" applyFont="1" applyFill="1" applyBorder="1" applyAlignment="1">
      <alignment wrapText="1"/>
    </xf>
    <xf numFmtId="49" fontId="2" fillId="0" borderId="11" xfId="0" applyNumberFormat="1" applyFont="1" applyFill="1" applyBorder="1" applyAlignment="1">
      <alignment wrapText="1"/>
    </xf>
    <xf numFmtId="49" fontId="2" fillId="0" borderId="12" xfId="0" applyNumberFormat="1" applyFont="1" applyFill="1" applyBorder="1" applyAlignment="1">
      <alignment wrapText="1"/>
    </xf>
    <xf numFmtId="4" fontId="2" fillId="0" borderId="13" xfId="0" applyNumberFormat="1" applyFont="1" applyFill="1" applyBorder="1" applyAlignment="1">
      <alignment wrapText="1"/>
    </xf>
    <xf numFmtId="4" fontId="3" fillId="0" borderId="14" xfId="0" applyNumberFormat="1" applyFont="1" applyFill="1" applyBorder="1" applyAlignment="1">
      <alignment wrapText="1"/>
    </xf>
    <xf numFmtId="0" fontId="3" fillId="0" borderId="15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wrapText="1"/>
    </xf>
    <xf numFmtId="0" fontId="2" fillId="0" borderId="16" xfId="0" applyFont="1" applyFill="1" applyBorder="1"/>
    <xf numFmtId="4" fontId="3" fillId="0" borderId="17" xfId="0" applyNumberFormat="1" applyFont="1" applyFill="1" applyBorder="1" applyAlignment="1">
      <alignment wrapText="1"/>
    </xf>
    <xf numFmtId="0" fontId="3" fillId="0" borderId="18" xfId="0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9" fillId="0" borderId="21" xfId="0" applyNumberFormat="1" applyFont="1" applyFill="1" applyBorder="1" applyAlignment="1">
      <alignment horizontal="center"/>
    </xf>
    <xf numFmtId="4" fontId="3" fillId="0" borderId="24" xfId="0" applyNumberFormat="1" applyFont="1" applyFill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4" fontId="3" fillId="0" borderId="25" xfId="0" applyNumberFormat="1" applyFont="1" applyFill="1" applyBorder="1" applyAlignment="1">
      <alignment horizontal="right" indent="1"/>
    </xf>
    <xf numFmtId="4" fontId="3" fillId="0" borderId="28" xfId="0" applyNumberFormat="1" applyFont="1" applyFill="1" applyBorder="1" applyAlignment="1">
      <alignment horizontal="right" indent="1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wrapText="1"/>
    </xf>
    <xf numFmtId="49" fontId="5" fillId="0" borderId="6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wrapText="1"/>
    </xf>
    <xf numFmtId="49" fontId="2" fillId="0" borderId="3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wrapText="1"/>
    </xf>
    <xf numFmtId="4" fontId="12" fillId="0" borderId="6" xfId="0" applyNumberFormat="1" applyFont="1" applyFill="1" applyBorder="1" applyAlignment="1">
      <alignment wrapText="1"/>
    </xf>
    <xf numFmtId="4" fontId="6" fillId="0" borderId="6" xfId="0" applyNumberFormat="1" applyFont="1" applyFill="1" applyBorder="1" applyAlignment="1">
      <alignment wrapText="1"/>
    </xf>
    <xf numFmtId="4" fontId="13" fillId="0" borderId="6" xfId="0" applyNumberFormat="1" applyFont="1" applyFill="1" applyBorder="1" applyAlignment="1">
      <alignment wrapText="1"/>
    </xf>
    <xf numFmtId="4" fontId="14" fillId="0" borderId="6" xfId="0" applyNumberFormat="1" applyFont="1" applyFill="1" applyBorder="1" applyAlignment="1">
      <alignment wrapText="1"/>
    </xf>
    <xf numFmtId="4" fontId="13" fillId="0" borderId="3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wrapText="1"/>
    </xf>
    <xf numFmtId="49" fontId="13" fillId="0" borderId="6" xfId="0" applyNumberFormat="1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center"/>
    </xf>
    <xf numFmtId="49" fontId="13" fillId="0" borderId="31" xfId="0" applyNumberFormat="1" applyFont="1" applyFill="1" applyBorder="1" applyAlignment="1">
      <alignment horizontal="right" wrapText="1"/>
    </xf>
    <xf numFmtId="4" fontId="16" fillId="0" borderId="7" xfId="0" applyNumberFormat="1" applyFont="1" applyFill="1" applyBorder="1" applyAlignment="1">
      <alignment wrapText="1"/>
    </xf>
    <xf numFmtId="4" fontId="0" fillId="0" borderId="0" xfId="0" applyNumberFormat="1"/>
    <xf numFmtId="4" fontId="17" fillId="0" borderId="6" xfId="0" applyNumberFormat="1" applyFont="1" applyFill="1" applyBorder="1" applyAlignment="1">
      <alignment wrapText="1"/>
    </xf>
    <xf numFmtId="4" fontId="18" fillId="0" borderId="0" xfId="0" applyNumberFormat="1" applyFont="1"/>
    <xf numFmtId="3" fontId="18" fillId="0" borderId="0" xfId="0" applyNumberFormat="1" applyFont="1"/>
    <xf numFmtId="0" fontId="18" fillId="0" borderId="0" xfId="0" applyFont="1"/>
    <xf numFmtId="4" fontId="19" fillId="0" borderId="0" xfId="0" applyNumberFormat="1" applyFont="1"/>
    <xf numFmtId="3" fontId="19" fillId="0" borderId="0" xfId="0" applyNumberFormat="1" applyFont="1"/>
    <xf numFmtId="0" fontId="19" fillId="0" borderId="0" xfId="0" applyFont="1"/>
    <xf numFmtId="4" fontId="17" fillId="0" borderId="3" xfId="0" applyNumberFormat="1" applyFont="1" applyFill="1" applyBorder="1" applyAlignment="1">
      <alignment wrapText="1"/>
    </xf>
    <xf numFmtId="0" fontId="3" fillId="0" borderId="1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wrapText="1"/>
    </xf>
    <xf numFmtId="4" fontId="3" fillId="0" borderId="3" xfId="0" applyNumberFormat="1" applyFont="1" applyFill="1" applyBorder="1" applyAlignment="1">
      <alignment horizontal="center" wrapText="1"/>
    </xf>
    <xf numFmtId="0" fontId="3" fillId="0" borderId="0" xfId="0" applyFont="1" applyFill="1" applyBorder="1"/>
    <xf numFmtId="4" fontId="15" fillId="0" borderId="0" xfId="0" applyNumberFormat="1" applyFont="1"/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4" fontId="2" fillId="0" borderId="24" xfId="0" applyNumberFormat="1" applyFont="1" applyFill="1" applyBorder="1" applyAlignment="1">
      <alignment horizontal="right" indent="1"/>
    </xf>
    <xf numFmtId="0" fontId="0" fillId="0" borderId="0" xfId="0" applyAlignment="1">
      <alignment wrapText="1"/>
    </xf>
    <xf numFmtId="4" fontId="17" fillId="0" borderId="7" xfId="0" applyNumberFormat="1" applyFont="1" applyFill="1" applyBorder="1" applyAlignment="1">
      <alignment wrapText="1"/>
    </xf>
    <xf numFmtId="0" fontId="19" fillId="0" borderId="0" xfId="0" applyFont="1" applyAlignment="1">
      <alignment horizontal="right"/>
    </xf>
    <xf numFmtId="0" fontId="3" fillId="0" borderId="1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9" fontId="3" fillId="0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top" wrapText="1"/>
    </xf>
    <xf numFmtId="49" fontId="20" fillId="0" borderId="26" xfId="0" applyNumberFormat="1" applyFont="1" applyFill="1" applyBorder="1" applyAlignment="1">
      <alignment horizontal="right" vertical="center" wrapText="1"/>
    </xf>
    <xf numFmtId="0" fontId="21" fillId="0" borderId="27" xfId="0" applyFont="1" applyBorder="1" applyAlignment="1">
      <alignment horizontal="right" vertical="center" wrapText="1"/>
    </xf>
    <xf numFmtId="0" fontId="19" fillId="0" borderId="32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1" fillId="0" borderId="0" xfId="0" applyNumberFormat="1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 wrapText="1"/>
    </xf>
    <xf numFmtId="44" fontId="19" fillId="0" borderId="14" xfId="0" applyNumberFormat="1" applyFont="1" applyBorder="1" applyAlignment="1">
      <alignment horizontal="center"/>
    </xf>
    <xf numFmtId="49" fontId="4" fillId="0" borderId="18" xfId="0" applyNumberFormat="1" applyFont="1" applyFill="1" applyBorder="1" applyAlignment="1">
      <alignment horizontal="center" vertical="center"/>
    </xf>
  </cellXfs>
  <cellStyles count="2">
    <cellStyle name="Normal" xfId="0" builtinId="0"/>
    <cellStyle name="Κανονικό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opLeftCell="A268" zoomScale="148" zoomScaleNormal="148" workbookViewId="0">
      <selection activeCell="C280" sqref="C280:F280"/>
    </sheetView>
  </sheetViews>
  <sheetFormatPr defaultRowHeight="15" x14ac:dyDescent="0.25"/>
  <cols>
    <col min="1" max="1" width="16" customWidth="1"/>
    <col min="2" max="2" width="15.140625" customWidth="1"/>
    <col min="3" max="3" width="33.5703125" customWidth="1"/>
    <col min="4" max="4" width="14.42578125" customWidth="1"/>
    <col min="5" max="5" width="14.28515625" customWidth="1"/>
    <col min="6" max="6" width="15.42578125" customWidth="1"/>
  </cols>
  <sheetData>
    <row r="1" spans="1:6" ht="15.75" x14ac:dyDescent="0.25">
      <c r="A1" s="1" t="s">
        <v>0</v>
      </c>
      <c r="B1" s="2"/>
      <c r="C1" s="3"/>
      <c r="D1" s="4"/>
      <c r="E1" s="91"/>
      <c r="F1" s="6"/>
    </row>
    <row r="2" spans="1:6" ht="15.75" x14ac:dyDescent="0.25">
      <c r="A2" s="1" t="s">
        <v>1</v>
      </c>
      <c r="B2" s="2"/>
      <c r="C2" s="3"/>
      <c r="D2" s="4"/>
      <c r="E2" s="91"/>
      <c r="F2" s="6"/>
    </row>
    <row r="3" spans="1:6" ht="15.75" x14ac:dyDescent="0.25">
      <c r="A3" s="1" t="s">
        <v>2</v>
      </c>
      <c r="B3" s="2"/>
      <c r="C3" s="3"/>
      <c r="D3" s="4"/>
      <c r="E3" s="91"/>
      <c r="F3" s="6"/>
    </row>
    <row r="4" spans="1:6" ht="94.5" customHeight="1" x14ac:dyDescent="0.25">
      <c r="A4" s="106" t="s">
        <v>574</v>
      </c>
      <c r="B4" s="106"/>
      <c r="C4" s="3"/>
      <c r="D4" s="4"/>
      <c r="E4" s="91"/>
      <c r="F4" s="6"/>
    </row>
    <row r="5" spans="1:6" ht="26.25" thickBot="1" x14ac:dyDescent="0.3">
      <c r="A5" s="54" t="s">
        <v>4</v>
      </c>
      <c r="B5" s="58"/>
      <c r="C5" s="61" t="s">
        <v>5</v>
      </c>
      <c r="D5" s="63" t="s">
        <v>6</v>
      </c>
      <c r="E5" s="64" t="s">
        <v>576</v>
      </c>
      <c r="F5" s="50" t="s">
        <v>8</v>
      </c>
    </row>
    <row r="6" spans="1:6" ht="15.75" thickBot="1" x14ac:dyDescent="0.3">
      <c r="A6" s="53" t="s">
        <v>11</v>
      </c>
      <c r="B6" s="55" t="s">
        <v>12</v>
      </c>
      <c r="C6" s="60" t="s">
        <v>13</v>
      </c>
      <c r="D6" s="62">
        <v>11000</v>
      </c>
      <c r="E6" s="90" t="s">
        <v>577</v>
      </c>
      <c r="F6" s="51" t="s">
        <v>14</v>
      </c>
    </row>
    <row r="7" spans="1:6" ht="26.25" x14ac:dyDescent="0.25">
      <c r="A7" s="19" t="s">
        <v>15</v>
      </c>
      <c r="B7" s="20" t="s">
        <v>12</v>
      </c>
      <c r="C7" s="21" t="s">
        <v>16</v>
      </c>
      <c r="D7" s="22">
        <v>5000</v>
      </c>
      <c r="E7" s="89" t="s">
        <v>577</v>
      </c>
      <c r="F7" s="18" t="s">
        <v>14</v>
      </c>
    </row>
    <row r="8" spans="1:6" ht="26.25" x14ac:dyDescent="0.25">
      <c r="A8" s="19" t="s">
        <v>17</v>
      </c>
      <c r="B8" s="20" t="s">
        <v>12</v>
      </c>
      <c r="C8" s="21" t="s">
        <v>18</v>
      </c>
      <c r="D8" s="22">
        <v>14000</v>
      </c>
      <c r="E8" s="89" t="s">
        <v>577</v>
      </c>
      <c r="F8" s="18" t="s">
        <v>14</v>
      </c>
    </row>
    <row r="9" spans="1:6" x14ac:dyDescent="0.25">
      <c r="A9" s="19" t="s">
        <v>19</v>
      </c>
      <c r="B9" s="20" t="s">
        <v>12</v>
      </c>
      <c r="C9" s="21" t="s">
        <v>20</v>
      </c>
      <c r="D9" s="22">
        <v>24000</v>
      </c>
      <c r="E9" s="89" t="s">
        <v>577</v>
      </c>
      <c r="F9" s="18" t="s">
        <v>14</v>
      </c>
    </row>
    <row r="10" spans="1:6" ht="26.25" x14ac:dyDescent="0.25">
      <c r="A10" s="19" t="s">
        <v>21</v>
      </c>
      <c r="B10" s="20" t="s">
        <v>12</v>
      </c>
      <c r="C10" s="21" t="s">
        <v>22</v>
      </c>
      <c r="D10" s="22">
        <v>10000</v>
      </c>
      <c r="E10" s="89" t="s">
        <v>577</v>
      </c>
      <c r="F10" s="18" t="s">
        <v>14</v>
      </c>
    </row>
    <row r="11" spans="1:6" ht="39" x14ac:dyDescent="0.25">
      <c r="A11" s="19" t="s">
        <v>23</v>
      </c>
      <c r="B11" s="20" t="s">
        <v>12</v>
      </c>
      <c r="C11" s="21" t="s">
        <v>24</v>
      </c>
      <c r="D11" s="22">
        <v>12000</v>
      </c>
      <c r="E11" s="89" t="s">
        <v>577</v>
      </c>
      <c r="F11" s="18" t="s">
        <v>14</v>
      </c>
    </row>
    <row r="12" spans="1:6" x14ac:dyDescent="0.25">
      <c r="A12" s="19" t="s">
        <v>25</v>
      </c>
      <c r="B12" s="20" t="s">
        <v>26</v>
      </c>
      <c r="C12" s="21" t="s">
        <v>27</v>
      </c>
      <c r="D12" s="22">
        <v>3000</v>
      </c>
      <c r="E12" s="89" t="s">
        <v>577</v>
      </c>
      <c r="F12" s="18" t="s">
        <v>14</v>
      </c>
    </row>
    <row r="13" spans="1:6" ht="32.25" customHeight="1" x14ac:dyDescent="0.25">
      <c r="A13" s="19" t="s">
        <v>30</v>
      </c>
      <c r="B13" s="20"/>
      <c r="C13" s="21" t="s">
        <v>31</v>
      </c>
      <c r="D13" s="22">
        <v>12980</v>
      </c>
      <c r="E13" s="89" t="s">
        <v>577</v>
      </c>
      <c r="F13" s="18" t="s">
        <v>14</v>
      </c>
    </row>
    <row r="14" spans="1:6" ht="51.75" x14ac:dyDescent="0.25">
      <c r="A14" s="19" t="s">
        <v>32</v>
      </c>
      <c r="B14" s="20"/>
      <c r="C14" s="21" t="s">
        <v>33</v>
      </c>
      <c r="D14" s="22">
        <v>9000</v>
      </c>
      <c r="E14" s="89" t="s">
        <v>577</v>
      </c>
      <c r="F14" s="18" t="s">
        <v>14</v>
      </c>
    </row>
    <row r="15" spans="1:6" ht="51.75" x14ac:dyDescent="0.25">
      <c r="A15" s="19" t="s">
        <v>34</v>
      </c>
      <c r="B15" s="20"/>
      <c r="C15" s="21" t="s">
        <v>35</v>
      </c>
      <c r="D15" s="22">
        <v>20000</v>
      </c>
      <c r="E15" s="89" t="s">
        <v>577</v>
      </c>
      <c r="F15" s="18" t="s">
        <v>14</v>
      </c>
    </row>
    <row r="16" spans="1:6" ht="26.25" x14ac:dyDescent="0.25">
      <c r="A16" s="19" t="s">
        <v>39</v>
      </c>
      <c r="B16" s="20" t="s">
        <v>12</v>
      </c>
      <c r="C16" s="21" t="s">
        <v>40</v>
      </c>
      <c r="D16" s="22">
        <v>15000</v>
      </c>
      <c r="E16" s="89" t="s">
        <v>577</v>
      </c>
      <c r="F16" s="18" t="s">
        <v>14</v>
      </c>
    </row>
    <row r="17" spans="1:6" ht="26.25" x14ac:dyDescent="0.25">
      <c r="A17" s="19" t="s">
        <v>41</v>
      </c>
      <c r="B17" s="20" t="s">
        <v>12</v>
      </c>
      <c r="C17" s="21" t="s">
        <v>42</v>
      </c>
      <c r="D17" s="22">
        <v>15000</v>
      </c>
      <c r="E17" s="89" t="s">
        <v>577</v>
      </c>
      <c r="F17" s="18" t="s">
        <v>14</v>
      </c>
    </row>
    <row r="18" spans="1:6" ht="26.25" x14ac:dyDescent="0.25">
      <c r="A18" s="19" t="s">
        <v>43</v>
      </c>
      <c r="B18" s="20" t="s">
        <v>12</v>
      </c>
      <c r="C18" s="21" t="s">
        <v>44</v>
      </c>
      <c r="D18" s="22">
        <v>10000</v>
      </c>
      <c r="E18" s="89" t="s">
        <v>577</v>
      </c>
      <c r="F18" s="18" t="s">
        <v>14</v>
      </c>
    </row>
    <row r="19" spans="1:6" ht="26.25" x14ac:dyDescent="0.25">
      <c r="A19" s="19" t="s">
        <v>45</v>
      </c>
      <c r="B19" s="20" t="s">
        <v>12</v>
      </c>
      <c r="C19" s="21" t="s">
        <v>46</v>
      </c>
      <c r="D19" s="22">
        <v>10000</v>
      </c>
      <c r="E19" s="89" t="s">
        <v>577</v>
      </c>
      <c r="F19" s="18" t="s">
        <v>14</v>
      </c>
    </row>
    <row r="20" spans="1:6" ht="26.25" x14ac:dyDescent="0.25">
      <c r="A20" s="19" t="s">
        <v>47</v>
      </c>
      <c r="B20" s="20" t="s">
        <v>12</v>
      </c>
      <c r="C20" s="21" t="s">
        <v>48</v>
      </c>
      <c r="D20" s="22">
        <v>15000</v>
      </c>
      <c r="E20" s="89" t="s">
        <v>577</v>
      </c>
      <c r="F20" s="18" t="s">
        <v>14</v>
      </c>
    </row>
    <row r="21" spans="1:6" ht="26.25" x14ac:dyDescent="0.25">
      <c r="A21" s="19" t="s">
        <v>49</v>
      </c>
      <c r="B21" s="20" t="s">
        <v>12</v>
      </c>
      <c r="C21" s="21" t="s">
        <v>50</v>
      </c>
      <c r="D21" s="22">
        <v>20000</v>
      </c>
      <c r="E21" s="89" t="s">
        <v>577</v>
      </c>
      <c r="F21" s="18" t="s">
        <v>14</v>
      </c>
    </row>
    <row r="22" spans="1:6" ht="26.25" x14ac:dyDescent="0.25">
      <c r="A22" s="19" t="s">
        <v>51</v>
      </c>
      <c r="B22" s="20" t="s">
        <v>12</v>
      </c>
      <c r="C22" s="21" t="s">
        <v>52</v>
      </c>
      <c r="D22" s="22">
        <v>10000</v>
      </c>
      <c r="E22" s="89" t="s">
        <v>577</v>
      </c>
      <c r="F22" s="18" t="s">
        <v>14</v>
      </c>
    </row>
    <row r="23" spans="1:6" ht="26.25" x14ac:dyDescent="0.25">
      <c r="A23" s="19" t="s">
        <v>53</v>
      </c>
      <c r="B23" s="20" t="s">
        <v>12</v>
      </c>
      <c r="C23" s="21" t="s">
        <v>54</v>
      </c>
      <c r="D23" s="22">
        <v>5000</v>
      </c>
      <c r="E23" s="89" t="s">
        <v>577</v>
      </c>
      <c r="F23" s="18" t="s">
        <v>14</v>
      </c>
    </row>
    <row r="24" spans="1:6" ht="26.25" x14ac:dyDescent="0.25">
      <c r="A24" s="19" t="s">
        <v>55</v>
      </c>
      <c r="B24" s="20" t="s">
        <v>12</v>
      </c>
      <c r="C24" s="21" t="s">
        <v>56</v>
      </c>
      <c r="D24" s="22">
        <v>5000</v>
      </c>
      <c r="E24" s="89" t="s">
        <v>577</v>
      </c>
      <c r="F24" s="18" t="s">
        <v>14</v>
      </c>
    </row>
    <row r="25" spans="1:6" ht="26.25" x14ac:dyDescent="0.25">
      <c r="A25" s="19" t="s">
        <v>57</v>
      </c>
      <c r="B25" s="20" t="s">
        <v>12</v>
      </c>
      <c r="C25" s="21" t="s">
        <v>58</v>
      </c>
      <c r="D25" s="22">
        <v>5000</v>
      </c>
      <c r="E25" s="89" t="s">
        <v>577</v>
      </c>
      <c r="F25" s="18" t="s">
        <v>14</v>
      </c>
    </row>
    <row r="26" spans="1:6" ht="26.25" x14ac:dyDescent="0.25">
      <c r="A26" s="19" t="s">
        <v>59</v>
      </c>
      <c r="B26" s="20" t="s">
        <v>12</v>
      </c>
      <c r="C26" s="21" t="s">
        <v>60</v>
      </c>
      <c r="D26" s="22">
        <v>2000</v>
      </c>
      <c r="E26" s="89" t="s">
        <v>577</v>
      </c>
      <c r="F26" s="18" t="s">
        <v>14</v>
      </c>
    </row>
    <row r="27" spans="1:6" ht="26.25" x14ac:dyDescent="0.25">
      <c r="A27" s="19" t="s">
        <v>61</v>
      </c>
      <c r="B27" s="20" t="s">
        <v>12</v>
      </c>
      <c r="C27" s="21" t="s">
        <v>62</v>
      </c>
      <c r="D27" s="22">
        <v>2000</v>
      </c>
      <c r="E27" s="89" t="s">
        <v>577</v>
      </c>
      <c r="F27" s="18" t="s">
        <v>14</v>
      </c>
    </row>
    <row r="28" spans="1:6" ht="26.25" x14ac:dyDescent="0.25">
      <c r="A28" s="19" t="s">
        <v>63</v>
      </c>
      <c r="B28" s="20" t="s">
        <v>12</v>
      </c>
      <c r="C28" s="21" t="s">
        <v>64</v>
      </c>
      <c r="D28" s="22">
        <v>9000</v>
      </c>
      <c r="E28" s="89" t="s">
        <v>577</v>
      </c>
      <c r="F28" s="18" t="s">
        <v>14</v>
      </c>
    </row>
    <row r="29" spans="1:6" ht="26.25" x14ac:dyDescent="0.25">
      <c r="A29" s="19" t="s">
        <v>65</v>
      </c>
      <c r="B29" s="20" t="s">
        <v>66</v>
      </c>
      <c r="C29" s="21" t="s">
        <v>67</v>
      </c>
      <c r="D29" s="22">
        <v>25000</v>
      </c>
      <c r="E29" s="89" t="s">
        <v>577</v>
      </c>
      <c r="F29" s="18" t="s">
        <v>14</v>
      </c>
    </row>
    <row r="30" spans="1:6" ht="26.25" x14ac:dyDescent="0.25">
      <c r="A30" s="19" t="s">
        <v>68</v>
      </c>
      <c r="B30" s="20" t="s">
        <v>66</v>
      </c>
      <c r="C30" s="21" t="s">
        <v>69</v>
      </c>
      <c r="D30" s="22">
        <v>7200</v>
      </c>
      <c r="E30" s="89" t="s">
        <v>577</v>
      </c>
      <c r="F30" s="18" t="s">
        <v>14</v>
      </c>
    </row>
    <row r="31" spans="1:6" ht="51.75" x14ac:dyDescent="0.25">
      <c r="A31" s="19" t="s">
        <v>70</v>
      </c>
      <c r="B31" s="20" t="s">
        <v>71</v>
      </c>
      <c r="C31" s="21" t="s">
        <v>72</v>
      </c>
      <c r="D31" s="22">
        <v>12000</v>
      </c>
      <c r="E31" s="89" t="s">
        <v>577</v>
      </c>
      <c r="F31" s="18" t="s">
        <v>14</v>
      </c>
    </row>
    <row r="32" spans="1:6" x14ac:dyDescent="0.25">
      <c r="A32" s="19" t="s">
        <v>73</v>
      </c>
      <c r="B32" s="20" t="s">
        <v>12</v>
      </c>
      <c r="C32" s="21" t="s">
        <v>74</v>
      </c>
      <c r="D32" s="22">
        <v>17000</v>
      </c>
      <c r="E32" s="89" t="s">
        <v>577</v>
      </c>
      <c r="F32" s="18" t="s">
        <v>75</v>
      </c>
    </row>
    <row r="33" spans="1:6" ht="26.25" x14ac:dyDescent="0.25">
      <c r="A33" s="19" t="s">
        <v>79</v>
      </c>
      <c r="B33" s="20" t="s">
        <v>12</v>
      </c>
      <c r="C33" s="21" t="s">
        <v>80</v>
      </c>
      <c r="D33" s="22">
        <v>8439</v>
      </c>
      <c r="E33" s="89" t="s">
        <v>577</v>
      </c>
      <c r="F33" s="18" t="s">
        <v>14</v>
      </c>
    </row>
    <row r="34" spans="1:6" ht="26.25" x14ac:dyDescent="0.25">
      <c r="A34" s="19" t="s">
        <v>81</v>
      </c>
      <c r="B34" s="20" t="s">
        <v>12</v>
      </c>
      <c r="C34" s="21" t="s">
        <v>82</v>
      </c>
      <c r="D34" s="22">
        <v>3000</v>
      </c>
      <c r="E34" s="89" t="s">
        <v>577</v>
      </c>
      <c r="F34" s="18" t="s">
        <v>14</v>
      </c>
    </row>
    <row r="35" spans="1:6" ht="39" x14ac:dyDescent="0.25">
      <c r="A35" s="19" t="s">
        <v>83</v>
      </c>
      <c r="B35" s="20" t="s">
        <v>12</v>
      </c>
      <c r="C35" s="21" t="s">
        <v>84</v>
      </c>
      <c r="D35" s="22">
        <v>3000</v>
      </c>
      <c r="E35" s="89" t="s">
        <v>577</v>
      </c>
      <c r="F35" s="18" t="s">
        <v>14</v>
      </c>
    </row>
    <row r="36" spans="1:6" ht="26.25" x14ac:dyDescent="0.25">
      <c r="A36" s="19" t="s">
        <v>85</v>
      </c>
      <c r="B36" s="20" t="s">
        <v>12</v>
      </c>
      <c r="C36" s="21" t="s">
        <v>86</v>
      </c>
      <c r="D36" s="22">
        <v>1000</v>
      </c>
      <c r="E36" s="89" t="s">
        <v>577</v>
      </c>
      <c r="F36" s="18" t="s">
        <v>14</v>
      </c>
    </row>
    <row r="37" spans="1:6" ht="26.25" x14ac:dyDescent="0.25">
      <c r="A37" s="19" t="s">
        <v>87</v>
      </c>
      <c r="B37" s="20" t="s">
        <v>26</v>
      </c>
      <c r="C37" s="21" t="s">
        <v>88</v>
      </c>
      <c r="D37" s="22">
        <v>2000</v>
      </c>
      <c r="E37" s="89" t="s">
        <v>577</v>
      </c>
      <c r="F37" s="18" t="s">
        <v>14</v>
      </c>
    </row>
    <row r="38" spans="1:6" ht="26.25" x14ac:dyDescent="0.25">
      <c r="A38" s="19" t="s">
        <v>89</v>
      </c>
      <c r="B38" s="20" t="s">
        <v>26</v>
      </c>
      <c r="C38" s="21" t="s">
        <v>90</v>
      </c>
      <c r="D38" s="22">
        <v>3000</v>
      </c>
      <c r="E38" s="89" t="s">
        <v>577</v>
      </c>
      <c r="F38" s="18" t="s">
        <v>14</v>
      </c>
    </row>
    <row r="39" spans="1:6" ht="26.25" x14ac:dyDescent="0.25">
      <c r="A39" s="19" t="s">
        <v>91</v>
      </c>
      <c r="B39" s="20" t="s">
        <v>26</v>
      </c>
      <c r="C39" s="21" t="s">
        <v>92</v>
      </c>
      <c r="D39" s="22">
        <v>2000</v>
      </c>
      <c r="E39" s="89" t="s">
        <v>577</v>
      </c>
      <c r="F39" s="18" t="s">
        <v>14</v>
      </c>
    </row>
    <row r="40" spans="1:6" ht="26.25" x14ac:dyDescent="0.25">
      <c r="A40" s="19" t="s">
        <v>93</v>
      </c>
      <c r="B40" s="20" t="s">
        <v>94</v>
      </c>
      <c r="C40" s="21" t="s">
        <v>95</v>
      </c>
      <c r="D40" s="22">
        <v>5000</v>
      </c>
      <c r="E40" s="89" t="s">
        <v>577</v>
      </c>
      <c r="F40" s="18" t="s">
        <v>14</v>
      </c>
    </row>
    <row r="41" spans="1:6" ht="26.25" x14ac:dyDescent="0.25">
      <c r="A41" s="19" t="s">
        <v>101</v>
      </c>
      <c r="B41" s="20" t="s">
        <v>26</v>
      </c>
      <c r="C41" s="21" t="s">
        <v>102</v>
      </c>
      <c r="D41" s="22">
        <v>5000</v>
      </c>
      <c r="E41" s="89" t="s">
        <v>577</v>
      </c>
      <c r="F41" s="18" t="s">
        <v>14</v>
      </c>
    </row>
    <row r="42" spans="1:6" ht="39" x14ac:dyDescent="0.25">
      <c r="A42" s="19" t="s">
        <v>103</v>
      </c>
      <c r="B42" s="20" t="s">
        <v>26</v>
      </c>
      <c r="C42" s="21" t="s">
        <v>104</v>
      </c>
      <c r="D42" s="22">
        <v>20000</v>
      </c>
      <c r="E42" s="89" t="s">
        <v>577</v>
      </c>
      <c r="F42" s="18" t="s">
        <v>105</v>
      </c>
    </row>
    <row r="43" spans="1:6" ht="51.75" x14ac:dyDescent="0.25">
      <c r="A43" s="19" t="s">
        <v>106</v>
      </c>
      <c r="B43" s="20" t="s">
        <v>26</v>
      </c>
      <c r="C43" s="21" t="s">
        <v>107</v>
      </c>
      <c r="D43" s="22">
        <v>20000</v>
      </c>
      <c r="E43" s="89" t="s">
        <v>577</v>
      </c>
      <c r="F43" s="18" t="s">
        <v>105</v>
      </c>
    </row>
    <row r="44" spans="1:6" ht="39" x14ac:dyDescent="0.25">
      <c r="A44" s="19" t="s">
        <v>108</v>
      </c>
      <c r="B44" s="20" t="s">
        <v>26</v>
      </c>
      <c r="C44" s="21" t="s">
        <v>109</v>
      </c>
      <c r="D44" s="22">
        <v>20000</v>
      </c>
      <c r="E44" s="89" t="s">
        <v>577</v>
      </c>
      <c r="F44" s="18" t="s">
        <v>105</v>
      </c>
    </row>
    <row r="45" spans="1:6" ht="39" x14ac:dyDescent="0.25">
      <c r="A45" s="19" t="s">
        <v>110</v>
      </c>
      <c r="B45" s="20" t="s">
        <v>26</v>
      </c>
      <c r="C45" s="21" t="s">
        <v>111</v>
      </c>
      <c r="D45" s="22">
        <v>20000</v>
      </c>
      <c r="E45" s="89" t="s">
        <v>577</v>
      </c>
      <c r="F45" s="18" t="s">
        <v>105</v>
      </c>
    </row>
    <row r="46" spans="1:6" ht="51.75" x14ac:dyDescent="0.25">
      <c r="A46" s="19" t="s">
        <v>112</v>
      </c>
      <c r="B46" s="20" t="s">
        <v>26</v>
      </c>
      <c r="C46" s="21" t="s">
        <v>113</v>
      </c>
      <c r="D46" s="22">
        <v>14600</v>
      </c>
      <c r="E46" s="89" t="s">
        <v>577</v>
      </c>
      <c r="F46" s="18" t="s">
        <v>105</v>
      </c>
    </row>
    <row r="47" spans="1:6" ht="39" x14ac:dyDescent="0.25">
      <c r="A47" s="19" t="s">
        <v>114</v>
      </c>
      <c r="B47" s="20" t="s">
        <v>26</v>
      </c>
      <c r="C47" s="21" t="s">
        <v>115</v>
      </c>
      <c r="D47" s="22">
        <v>4800</v>
      </c>
      <c r="E47" s="89" t="s">
        <v>577</v>
      </c>
      <c r="F47" s="18" t="s">
        <v>14</v>
      </c>
    </row>
    <row r="48" spans="1:6" ht="51.75" x14ac:dyDescent="0.25">
      <c r="A48" s="19" t="s">
        <v>116</v>
      </c>
      <c r="B48" s="20" t="s">
        <v>26</v>
      </c>
      <c r="C48" s="21" t="s">
        <v>117</v>
      </c>
      <c r="D48" s="22">
        <v>4800</v>
      </c>
      <c r="E48" s="89" t="s">
        <v>577</v>
      </c>
      <c r="F48" s="18" t="s">
        <v>14</v>
      </c>
    </row>
    <row r="49" spans="1:6" ht="39" x14ac:dyDescent="0.25">
      <c r="A49" s="19" t="s">
        <v>118</v>
      </c>
      <c r="B49" s="20" t="s">
        <v>26</v>
      </c>
      <c r="C49" s="21" t="s">
        <v>119</v>
      </c>
      <c r="D49" s="22">
        <v>4800</v>
      </c>
      <c r="E49" s="89" t="s">
        <v>577</v>
      </c>
      <c r="F49" s="18" t="s">
        <v>14</v>
      </c>
    </row>
    <row r="50" spans="1:6" ht="39" x14ac:dyDescent="0.25">
      <c r="A50" s="19" t="s">
        <v>120</v>
      </c>
      <c r="B50" s="20" t="s">
        <v>26</v>
      </c>
      <c r="C50" s="21" t="s">
        <v>121</v>
      </c>
      <c r="D50" s="22">
        <v>4800</v>
      </c>
      <c r="E50" s="89" t="s">
        <v>577</v>
      </c>
      <c r="F50" s="18" t="s">
        <v>14</v>
      </c>
    </row>
    <row r="51" spans="1:6" ht="51.75" x14ac:dyDescent="0.25">
      <c r="A51" s="19" t="s">
        <v>122</v>
      </c>
      <c r="B51" s="20" t="s">
        <v>26</v>
      </c>
      <c r="C51" s="21" t="s">
        <v>123</v>
      </c>
      <c r="D51" s="22">
        <v>4800</v>
      </c>
      <c r="E51" s="89" t="s">
        <v>577</v>
      </c>
      <c r="F51" s="18" t="s">
        <v>14</v>
      </c>
    </row>
    <row r="52" spans="1:6" ht="51.75" x14ac:dyDescent="0.25">
      <c r="A52" s="19" t="s">
        <v>124</v>
      </c>
      <c r="B52" s="20" t="s">
        <v>26</v>
      </c>
      <c r="C52" s="21" t="s">
        <v>125</v>
      </c>
      <c r="D52" s="22">
        <v>15000</v>
      </c>
      <c r="E52" s="89" t="s">
        <v>577</v>
      </c>
      <c r="F52" s="18" t="s">
        <v>105</v>
      </c>
    </row>
    <row r="53" spans="1:6" ht="51.75" x14ac:dyDescent="0.25">
      <c r="A53" s="19" t="s">
        <v>126</v>
      </c>
      <c r="B53" s="20" t="s">
        <v>26</v>
      </c>
      <c r="C53" s="21" t="s">
        <v>127</v>
      </c>
      <c r="D53" s="22">
        <v>9800</v>
      </c>
      <c r="E53" s="89" t="s">
        <v>577</v>
      </c>
      <c r="F53" s="18" t="s">
        <v>14</v>
      </c>
    </row>
    <row r="54" spans="1:6" ht="26.25" x14ac:dyDescent="0.25">
      <c r="A54" s="19" t="s">
        <v>128</v>
      </c>
      <c r="B54" s="20" t="s">
        <v>26</v>
      </c>
      <c r="C54" s="21" t="s">
        <v>129</v>
      </c>
      <c r="D54" s="22">
        <v>25000</v>
      </c>
      <c r="E54" s="89" t="s">
        <v>577</v>
      </c>
      <c r="F54" s="18" t="s">
        <v>14</v>
      </c>
    </row>
    <row r="55" spans="1:6" ht="26.25" x14ac:dyDescent="0.25">
      <c r="A55" s="19" t="s">
        <v>130</v>
      </c>
      <c r="B55" s="20" t="s">
        <v>26</v>
      </c>
      <c r="C55" s="21" t="s">
        <v>131</v>
      </c>
      <c r="D55" s="22">
        <v>1000</v>
      </c>
      <c r="E55" s="89" t="s">
        <v>577</v>
      </c>
      <c r="F55" s="18" t="s">
        <v>14</v>
      </c>
    </row>
    <row r="56" spans="1:6" x14ac:dyDescent="0.25">
      <c r="A56" s="19" t="s">
        <v>132</v>
      </c>
      <c r="B56" s="20" t="s">
        <v>26</v>
      </c>
      <c r="C56" s="21" t="s">
        <v>133</v>
      </c>
      <c r="D56" s="22">
        <v>5000</v>
      </c>
      <c r="E56" s="89" t="s">
        <v>577</v>
      </c>
      <c r="F56" s="18" t="s">
        <v>14</v>
      </c>
    </row>
    <row r="57" spans="1:6" ht="26.25" x14ac:dyDescent="0.25">
      <c r="A57" s="19" t="s">
        <v>134</v>
      </c>
      <c r="B57" s="20" t="s">
        <v>12</v>
      </c>
      <c r="C57" s="21" t="s">
        <v>135</v>
      </c>
      <c r="D57" s="22">
        <v>15000</v>
      </c>
      <c r="E57" s="89" t="s">
        <v>577</v>
      </c>
      <c r="F57" s="18" t="s">
        <v>14</v>
      </c>
    </row>
    <row r="58" spans="1:6" ht="26.25" x14ac:dyDescent="0.25">
      <c r="A58" s="19" t="s">
        <v>136</v>
      </c>
      <c r="B58" s="20" t="s">
        <v>12</v>
      </c>
      <c r="C58" s="21" t="s">
        <v>137</v>
      </c>
      <c r="D58" s="22">
        <v>14800</v>
      </c>
      <c r="E58" s="89" t="s">
        <v>577</v>
      </c>
      <c r="F58" s="18" t="s">
        <v>14</v>
      </c>
    </row>
    <row r="59" spans="1:6" ht="39" x14ac:dyDescent="0.25">
      <c r="A59" s="19" t="s">
        <v>138</v>
      </c>
      <c r="B59" s="20" t="s">
        <v>12</v>
      </c>
      <c r="C59" s="21" t="s">
        <v>139</v>
      </c>
      <c r="D59" s="22">
        <v>10000</v>
      </c>
      <c r="E59" s="89" t="s">
        <v>577</v>
      </c>
      <c r="F59" s="18" t="s">
        <v>14</v>
      </c>
    </row>
    <row r="60" spans="1:6" ht="26.25" x14ac:dyDescent="0.25">
      <c r="A60" s="19" t="s">
        <v>140</v>
      </c>
      <c r="B60" s="20" t="s">
        <v>12</v>
      </c>
      <c r="C60" s="21" t="s">
        <v>141</v>
      </c>
      <c r="D60" s="22">
        <v>2000</v>
      </c>
      <c r="E60" s="89" t="s">
        <v>577</v>
      </c>
      <c r="F60" s="18" t="s">
        <v>14</v>
      </c>
    </row>
    <row r="61" spans="1:6" ht="39" x14ac:dyDescent="0.25">
      <c r="A61" s="19" t="s">
        <v>142</v>
      </c>
      <c r="B61" s="20" t="s">
        <v>12</v>
      </c>
      <c r="C61" s="21" t="s">
        <v>143</v>
      </c>
      <c r="D61" s="22">
        <v>5000</v>
      </c>
      <c r="E61" s="89" t="s">
        <v>577</v>
      </c>
      <c r="F61" s="18" t="s">
        <v>14</v>
      </c>
    </row>
    <row r="62" spans="1:6" ht="26.25" x14ac:dyDescent="0.25">
      <c r="A62" s="19" t="s">
        <v>144</v>
      </c>
      <c r="B62" s="20" t="s">
        <v>12</v>
      </c>
      <c r="C62" s="21" t="s">
        <v>145</v>
      </c>
      <c r="D62" s="22">
        <v>5000</v>
      </c>
      <c r="E62" s="89" t="s">
        <v>577</v>
      </c>
      <c r="F62" s="18" t="s">
        <v>14</v>
      </c>
    </row>
    <row r="63" spans="1:6" ht="51.75" x14ac:dyDescent="0.25">
      <c r="A63" s="19" t="s">
        <v>146</v>
      </c>
      <c r="B63" s="20" t="s">
        <v>12</v>
      </c>
      <c r="C63" s="21" t="s">
        <v>147</v>
      </c>
      <c r="D63" s="22">
        <v>20000</v>
      </c>
      <c r="E63" s="89" t="s">
        <v>577</v>
      </c>
      <c r="F63" s="18" t="s">
        <v>105</v>
      </c>
    </row>
    <row r="64" spans="1:6" ht="64.5" x14ac:dyDescent="0.25">
      <c r="A64" s="19" t="s">
        <v>148</v>
      </c>
      <c r="B64" s="20" t="s">
        <v>12</v>
      </c>
      <c r="C64" s="21" t="s">
        <v>149</v>
      </c>
      <c r="D64" s="22">
        <v>20000</v>
      </c>
      <c r="E64" s="89" t="s">
        <v>577</v>
      </c>
      <c r="F64" s="18" t="s">
        <v>105</v>
      </c>
    </row>
    <row r="65" spans="1:6" ht="51.75" x14ac:dyDescent="0.25">
      <c r="A65" s="19" t="s">
        <v>150</v>
      </c>
      <c r="B65" s="20" t="s">
        <v>12</v>
      </c>
      <c r="C65" s="21" t="s">
        <v>151</v>
      </c>
      <c r="D65" s="22">
        <v>2800</v>
      </c>
      <c r="E65" s="89" t="s">
        <v>577</v>
      </c>
      <c r="F65" s="18" t="s">
        <v>14</v>
      </c>
    </row>
    <row r="66" spans="1:6" ht="64.5" x14ac:dyDescent="0.25">
      <c r="A66" s="19" t="s">
        <v>152</v>
      </c>
      <c r="B66" s="20" t="s">
        <v>12</v>
      </c>
      <c r="C66" s="21" t="s">
        <v>153</v>
      </c>
      <c r="D66" s="22">
        <v>4800</v>
      </c>
      <c r="E66" s="89" t="s">
        <v>577</v>
      </c>
      <c r="F66" s="18" t="s">
        <v>14</v>
      </c>
    </row>
    <row r="67" spans="1:6" ht="51.75" x14ac:dyDescent="0.25">
      <c r="A67" s="19" t="s">
        <v>154</v>
      </c>
      <c r="B67" s="20" t="s">
        <v>12</v>
      </c>
      <c r="C67" s="21" t="s">
        <v>155</v>
      </c>
      <c r="D67" s="22">
        <v>10000</v>
      </c>
      <c r="E67" s="89" t="s">
        <v>577</v>
      </c>
      <c r="F67" s="18" t="s">
        <v>14</v>
      </c>
    </row>
    <row r="68" spans="1:6" ht="51.75" x14ac:dyDescent="0.25">
      <c r="A68" s="19" t="s">
        <v>156</v>
      </c>
      <c r="B68" s="20" t="s">
        <v>12</v>
      </c>
      <c r="C68" s="21" t="s">
        <v>157</v>
      </c>
      <c r="D68" s="22">
        <v>10000</v>
      </c>
      <c r="E68" s="89" t="s">
        <v>577</v>
      </c>
      <c r="F68" s="18" t="s">
        <v>14</v>
      </c>
    </row>
    <row r="69" spans="1:6" ht="51.75" x14ac:dyDescent="0.25">
      <c r="A69" s="19" t="s">
        <v>158</v>
      </c>
      <c r="B69" s="20" t="s">
        <v>12</v>
      </c>
      <c r="C69" s="21" t="s">
        <v>159</v>
      </c>
      <c r="D69" s="22">
        <v>10000</v>
      </c>
      <c r="E69" s="89" t="s">
        <v>577</v>
      </c>
      <c r="F69" s="18" t="s">
        <v>14</v>
      </c>
    </row>
    <row r="70" spans="1:6" ht="51.75" x14ac:dyDescent="0.25">
      <c r="A70" s="19" t="s">
        <v>160</v>
      </c>
      <c r="B70" s="20" t="s">
        <v>12</v>
      </c>
      <c r="C70" s="21" t="s">
        <v>161</v>
      </c>
      <c r="D70" s="22">
        <v>10000</v>
      </c>
      <c r="E70" s="89" t="s">
        <v>577</v>
      </c>
      <c r="F70" s="18" t="s">
        <v>14</v>
      </c>
    </row>
    <row r="71" spans="1:6" ht="64.5" x14ac:dyDescent="0.25">
      <c r="A71" s="19" t="s">
        <v>162</v>
      </c>
      <c r="B71" s="20" t="s">
        <v>12</v>
      </c>
      <c r="C71" s="21" t="s">
        <v>163</v>
      </c>
      <c r="D71" s="22">
        <v>24800</v>
      </c>
      <c r="E71" s="89" t="s">
        <v>577</v>
      </c>
      <c r="F71" s="18" t="s">
        <v>14</v>
      </c>
    </row>
    <row r="72" spans="1:6" ht="64.5" x14ac:dyDescent="0.25">
      <c r="A72" s="19" t="s">
        <v>164</v>
      </c>
      <c r="B72" s="20" t="s">
        <v>12</v>
      </c>
      <c r="C72" s="21" t="s">
        <v>165</v>
      </c>
      <c r="D72" s="22">
        <v>24800</v>
      </c>
      <c r="E72" s="89" t="s">
        <v>577</v>
      </c>
      <c r="F72" s="18" t="s">
        <v>14</v>
      </c>
    </row>
    <row r="73" spans="1:6" ht="77.25" x14ac:dyDescent="0.25">
      <c r="A73" s="19" t="s">
        <v>166</v>
      </c>
      <c r="B73" s="20" t="s">
        <v>12</v>
      </c>
      <c r="C73" s="21" t="s">
        <v>167</v>
      </c>
      <c r="D73" s="22">
        <v>24800</v>
      </c>
      <c r="E73" s="89" t="s">
        <v>577</v>
      </c>
      <c r="F73" s="18" t="s">
        <v>14</v>
      </c>
    </row>
    <row r="74" spans="1:6" x14ac:dyDescent="0.25">
      <c r="A74" s="19" t="s">
        <v>168</v>
      </c>
      <c r="B74" s="20"/>
      <c r="C74" s="21" t="s">
        <v>169</v>
      </c>
      <c r="D74" s="22">
        <v>80000</v>
      </c>
      <c r="E74" s="89" t="s">
        <v>577</v>
      </c>
      <c r="F74" s="18" t="s">
        <v>14</v>
      </c>
    </row>
    <row r="75" spans="1:6" ht="26.25" x14ac:dyDescent="0.25">
      <c r="A75" s="19" t="s">
        <v>170</v>
      </c>
      <c r="B75" s="20" t="s">
        <v>12</v>
      </c>
      <c r="C75" s="21" t="s">
        <v>171</v>
      </c>
      <c r="D75" s="22">
        <v>24800</v>
      </c>
      <c r="E75" s="89" t="s">
        <v>577</v>
      </c>
      <c r="F75" s="18" t="s">
        <v>14</v>
      </c>
    </row>
    <row r="76" spans="1:6" ht="39" x14ac:dyDescent="0.25">
      <c r="A76" s="19" t="s">
        <v>172</v>
      </c>
      <c r="B76" s="20" t="s">
        <v>12</v>
      </c>
      <c r="C76" s="21" t="s">
        <v>173</v>
      </c>
      <c r="D76" s="22">
        <v>24800</v>
      </c>
      <c r="E76" s="89" t="s">
        <v>577</v>
      </c>
      <c r="F76" s="18" t="s">
        <v>14</v>
      </c>
    </row>
    <row r="77" spans="1:6" ht="26.25" x14ac:dyDescent="0.25">
      <c r="A77" s="19" t="s">
        <v>174</v>
      </c>
      <c r="B77" s="20" t="s">
        <v>12</v>
      </c>
      <c r="C77" s="21" t="s">
        <v>175</v>
      </c>
      <c r="D77" s="22">
        <v>2000</v>
      </c>
      <c r="E77" s="89" t="s">
        <v>577</v>
      </c>
      <c r="F77" s="18" t="s">
        <v>14</v>
      </c>
    </row>
    <row r="78" spans="1:6" ht="39" x14ac:dyDescent="0.25">
      <c r="A78" s="19" t="s">
        <v>176</v>
      </c>
      <c r="B78" s="20" t="s">
        <v>12</v>
      </c>
      <c r="C78" s="21" t="s">
        <v>177</v>
      </c>
      <c r="D78" s="22">
        <v>20000</v>
      </c>
      <c r="E78" s="89" t="s">
        <v>577</v>
      </c>
      <c r="F78" s="18" t="s">
        <v>14</v>
      </c>
    </row>
    <row r="79" spans="1:6" ht="39" x14ac:dyDescent="0.25">
      <c r="A79" s="19" t="s">
        <v>178</v>
      </c>
      <c r="B79" s="20" t="s">
        <v>12</v>
      </c>
      <c r="C79" s="21" t="s">
        <v>179</v>
      </c>
      <c r="D79" s="22">
        <v>30000</v>
      </c>
      <c r="E79" s="89" t="s">
        <v>577</v>
      </c>
      <c r="F79" s="18" t="s">
        <v>14</v>
      </c>
    </row>
    <row r="80" spans="1:6" x14ac:dyDescent="0.25">
      <c r="A80" s="19" t="s">
        <v>180</v>
      </c>
      <c r="B80" s="20" t="s">
        <v>12</v>
      </c>
      <c r="C80" s="21" t="s">
        <v>181</v>
      </c>
      <c r="D80" s="22">
        <v>24800</v>
      </c>
      <c r="E80" s="89" t="s">
        <v>577</v>
      </c>
      <c r="F80" s="18" t="s">
        <v>14</v>
      </c>
    </row>
    <row r="81" spans="1:6" ht="26.25" x14ac:dyDescent="0.25">
      <c r="A81" s="19" t="s">
        <v>184</v>
      </c>
      <c r="B81" s="20" t="s">
        <v>12</v>
      </c>
      <c r="C81" s="21" t="s">
        <v>185</v>
      </c>
      <c r="D81" s="22">
        <v>24500</v>
      </c>
      <c r="E81" s="89" t="s">
        <v>577</v>
      </c>
      <c r="F81" s="18" t="s">
        <v>14</v>
      </c>
    </row>
    <row r="82" spans="1:6" ht="26.25" x14ac:dyDescent="0.25">
      <c r="A82" s="24" t="s">
        <v>200</v>
      </c>
      <c r="B82" s="20" t="s">
        <v>66</v>
      </c>
      <c r="C82" s="25" t="s">
        <v>201</v>
      </c>
      <c r="D82" s="26">
        <v>130000</v>
      </c>
      <c r="E82" s="89" t="s">
        <v>577</v>
      </c>
      <c r="F82" s="28" t="s">
        <v>202</v>
      </c>
    </row>
    <row r="83" spans="1:6" x14ac:dyDescent="0.25">
      <c r="A83" s="24" t="s">
        <v>203</v>
      </c>
      <c r="B83" s="20" t="s">
        <v>66</v>
      </c>
      <c r="C83" s="25" t="s">
        <v>204</v>
      </c>
      <c r="D83" s="26">
        <v>30000</v>
      </c>
      <c r="E83" s="89" t="s">
        <v>577</v>
      </c>
      <c r="F83" s="18" t="s">
        <v>191</v>
      </c>
    </row>
    <row r="84" spans="1:6" ht="26.25" x14ac:dyDescent="0.25">
      <c r="A84" s="19" t="s">
        <v>214</v>
      </c>
      <c r="B84" s="20" t="s">
        <v>66</v>
      </c>
      <c r="C84" s="21" t="s">
        <v>215</v>
      </c>
      <c r="D84" s="22">
        <v>10000</v>
      </c>
      <c r="E84" s="89" t="s">
        <v>577</v>
      </c>
      <c r="F84" s="18" t="s">
        <v>14</v>
      </c>
    </row>
    <row r="85" spans="1:6" ht="26.25" x14ac:dyDescent="0.25">
      <c r="A85" s="19" t="s">
        <v>216</v>
      </c>
      <c r="B85" s="20" t="s">
        <v>66</v>
      </c>
      <c r="C85" s="21" t="s">
        <v>217</v>
      </c>
      <c r="D85" s="22">
        <v>10000</v>
      </c>
      <c r="E85" s="89" t="s">
        <v>577</v>
      </c>
      <c r="F85" s="18" t="s">
        <v>14</v>
      </c>
    </row>
    <row r="86" spans="1:6" ht="26.25" x14ac:dyDescent="0.25">
      <c r="A86" s="19" t="s">
        <v>224</v>
      </c>
      <c r="B86" s="20" t="s">
        <v>66</v>
      </c>
      <c r="C86" s="21" t="s">
        <v>225</v>
      </c>
      <c r="D86" s="22">
        <v>30000</v>
      </c>
      <c r="E86" s="89" t="s">
        <v>577</v>
      </c>
      <c r="F86" s="18" t="s">
        <v>191</v>
      </c>
    </row>
    <row r="87" spans="1:6" ht="26.25" x14ac:dyDescent="0.25">
      <c r="A87" s="19" t="s">
        <v>226</v>
      </c>
      <c r="B87" s="20" t="s">
        <v>66</v>
      </c>
      <c r="C87" s="21" t="s">
        <v>227</v>
      </c>
      <c r="D87" s="22">
        <v>129616.64</v>
      </c>
      <c r="E87" s="89" t="s">
        <v>577</v>
      </c>
      <c r="F87" s="18" t="s">
        <v>228</v>
      </c>
    </row>
    <row r="88" spans="1:6" ht="39" x14ac:dyDescent="0.25">
      <c r="A88" s="24" t="s">
        <v>237</v>
      </c>
      <c r="B88" s="20" t="s">
        <v>66</v>
      </c>
      <c r="C88" s="25" t="s">
        <v>238</v>
      </c>
      <c r="D88" s="26">
        <v>30000</v>
      </c>
      <c r="E88" s="89" t="s">
        <v>577</v>
      </c>
      <c r="F88" s="29" t="s">
        <v>14</v>
      </c>
    </row>
    <row r="89" spans="1:6" ht="26.25" x14ac:dyDescent="0.25">
      <c r="A89" s="24" t="s">
        <v>245</v>
      </c>
      <c r="B89" s="20" t="s">
        <v>66</v>
      </c>
      <c r="C89" s="25" t="s">
        <v>246</v>
      </c>
      <c r="D89" s="26">
        <v>50000</v>
      </c>
      <c r="E89" s="89" t="s">
        <v>577</v>
      </c>
      <c r="F89" s="29" t="s">
        <v>14</v>
      </c>
    </row>
    <row r="90" spans="1:6" ht="26.25" x14ac:dyDescent="0.25">
      <c r="A90" s="19" t="s">
        <v>255</v>
      </c>
      <c r="B90" s="20" t="s">
        <v>66</v>
      </c>
      <c r="C90" s="21" t="s">
        <v>256</v>
      </c>
      <c r="D90" s="22">
        <v>9400</v>
      </c>
      <c r="E90" s="89" t="s">
        <v>577</v>
      </c>
      <c r="F90" s="18" t="s">
        <v>191</v>
      </c>
    </row>
    <row r="91" spans="1:6" ht="26.25" x14ac:dyDescent="0.25">
      <c r="A91" s="19" t="s">
        <v>257</v>
      </c>
      <c r="B91" s="57" t="s">
        <v>26</v>
      </c>
      <c r="C91" s="21" t="s">
        <v>258</v>
      </c>
      <c r="D91" s="22">
        <v>15000</v>
      </c>
      <c r="E91" s="89" t="s">
        <v>577</v>
      </c>
      <c r="F91" s="18" t="s">
        <v>105</v>
      </c>
    </row>
    <row r="92" spans="1:6" ht="39" x14ac:dyDescent="0.25">
      <c r="A92" s="19" t="s">
        <v>259</v>
      </c>
      <c r="B92" s="20" t="s">
        <v>26</v>
      </c>
      <c r="C92" s="21" t="s">
        <v>260</v>
      </c>
      <c r="D92" s="22">
        <v>15000</v>
      </c>
      <c r="E92" s="89" t="s">
        <v>577</v>
      </c>
      <c r="F92" s="18" t="s">
        <v>105</v>
      </c>
    </row>
    <row r="93" spans="1:6" ht="26.25" x14ac:dyDescent="0.25">
      <c r="A93" s="19" t="s">
        <v>261</v>
      </c>
      <c r="B93" s="20" t="s">
        <v>26</v>
      </c>
      <c r="C93" s="21" t="s">
        <v>262</v>
      </c>
      <c r="D93" s="22">
        <v>15000</v>
      </c>
      <c r="E93" s="89" t="s">
        <v>577</v>
      </c>
      <c r="F93" s="18" t="s">
        <v>105</v>
      </c>
    </row>
    <row r="94" spans="1:6" ht="26.25" x14ac:dyDescent="0.25">
      <c r="A94" s="19" t="s">
        <v>263</v>
      </c>
      <c r="B94" s="20" t="s">
        <v>26</v>
      </c>
      <c r="C94" s="21" t="s">
        <v>264</v>
      </c>
      <c r="D94" s="22">
        <v>15000</v>
      </c>
      <c r="E94" s="89" t="s">
        <v>577</v>
      </c>
      <c r="F94" s="18" t="s">
        <v>105</v>
      </c>
    </row>
    <row r="95" spans="1:6" ht="26.25" x14ac:dyDescent="0.25">
      <c r="A95" s="19" t="s">
        <v>265</v>
      </c>
      <c r="B95" s="20" t="s">
        <v>26</v>
      </c>
      <c r="C95" s="21" t="s">
        <v>266</v>
      </c>
      <c r="D95" s="22">
        <v>5000</v>
      </c>
      <c r="E95" s="89" t="s">
        <v>577</v>
      </c>
      <c r="F95" s="18" t="s">
        <v>14</v>
      </c>
    </row>
    <row r="96" spans="1:6" ht="39" x14ac:dyDescent="0.25">
      <c r="A96" s="19" t="s">
        <v>267</v>
      </c>
      <c r="B96" s="20" t="s">
        <v>26</v>
      </c>
      <c r="C96" s="21" t="s">
        <v>268</v>
      </c>
      <c r="D96" s="22">
        <v>5000</v>
      </c>
      <c r="E96" s="89" t="s">
        <v>577</v>
      </c>
      <c r="F96" s="18" t="s">
        <v>14</v>
      </c>
    </row>
    <row r="97" spans="1:6" ht="26.25" x14ac:dyDescent="0.25">
      <c r="A97" s="19" t="s">
        <v>269</v>
      </c>
      <c r="B97" s="20" t="s">
        <v>26</v>
      </c>
      <c r="C97" s="21" t="s">
        <v>270</v>
      </c>
      <c r="D97" s="22">
        <v>9800</v>
      </c>
      <c r="E97" s="89" t="s">
        <v>577</v>
      </c>
      <c r="F97" s="18" t="s">
        <v>14</v>
      </c>
    </row>
    <row r="98" spans="1:6" ht="39" x14ac:dyDescent="0.25">
      <c r="A98" s="19" t="s">
        <v>271</v>
      </c>
      <c r="B98" s="20" t="s">
        <v>66</v>
      </c>
      <c r="C98" s="21" t="s">
        <v>272</v>
      </c>
      <c r="D98" s="22">
        <v>1779.44</v>
      </c>
      <c r="E98" s="89" t="s">
        <v>577</v>
      </c>
      <c r="F98" s="18" t="s">
        <v>191</v>
      </c>
    </row>
    <row r="99" spans="1:6" ht="26.25" x14ac:dyDescent="0.25">
      <c r="A99" s="19" t="s">
        <v>273</v>
      </c>
      <c r="B99" s="20" t="s">
        <v>26</v>
      </c>
      <c r="C99" s="21" t="s">
        <v>274</v>
      </c>
      <c r="D99" s="22">
        <v>9800</v>
      </c>
      <c r="E99" s="89" t="s">
        <v>577</v>
      </c>
      <c r="F99" s="18" t="s">
        <v>14</v>
      </c>
    </row>
    <row r="100" spans="1:6" x14ac:dyDescent="0.25">
      <c r="A100" s="19" t="s">
        <v>275</v>
      </c>
      <c r="B100" s="20" t="s">
        <v>26</v>
      </c>
      <c r="C100" s="21" t="s">
        <v>276</v>
      </c>
      <c r="D100" s="22">
        <v>7000</v>
      </c>
      <c r="E100" s="89" t="s">
        <v>577</v>
      </c>
      <c r="F100" s="18" t="s">
        <v>14</v>
      </c>
    </row>
    <row r="101" spans="1:6" ht="51.75" x14ac:dyDescent="0.25">
      <c r="A101" s="19" t="s">
        <v>277</v>
      </c>
      <c r="B101" s="20" t="s">
        <v>26</v>
      </c>
      <c r="C101" s="21" t="s">
        <v>278</v>
      </c>
      <c r="D101" s="22">
        <v>5000</v>
      </c>
      <c r="E101" s="89" t="s">
        <v>577</v>
      </c>
      <c r="F101" s="18" t="s">
        <v>14</v>
      </c>
    </row>
    <row r="102" spans="1:6" x14ac:dyDescent="0.25">
      <c r="A102" s="24" t="s">
        <v>279</v>
      </c>
      <c r="B102" s="20" t="s">
        <v>66</v>
      </c>
      <c r="C102" s="25" t="s">
        <v>280</v>
      </c>
      <c r="D102" s="26">
        <v>30000</v>
      </c>
      <c r="E102" s="89" t="s">
        <v>577</v>
      </c>
      <c r="F102" s="18" t="s">
        <v>14</v>
      </c>
    </row>
    <row r="103" spans="1:6" ht="26.25" x14ac:dyDescent="0.25">
      <c r="A103" s="19" t="s">
        <v>281</v>
      </c>
      <c r="B103" s="20" t="s">
        <v>66</v>
      </c>
      <c r="C103" s="21" t="s">
        <v>282</v>
      </c>
      <c r="D103" s="22">
        <v>200000</v>
      </c>
      <c r="E103" s="89" t="s">
        <v>577</v>
      </c>
      <c r="F103" s="18" t="s">
        <v>228</v>
      </c>
    </row>
    <row r="104" spans="1:6" x14ac:dyDescent="0.25">
      <c r="A104" s="19" t="s">
        <v>287</v>
      </c>
      <c r="B104" s="20" t="s">
        <v>66</v>
      </c>
      <c r="C104" s="21" t="s">
        <v>288</v>
      </c>
      <c r="D104" s="22">
        <v>50000</v>
      </c>
      <c r="E104" s="89" t="s">
        <v>577</v>
      </c>
      <c r="F104" s="18" t="s">
        <v>191</v>
      </c>
    </row>
    <row r="105" spans="1:6" ht="26.25" x14ac:dyDescent="0.25">
      <c r="A105" s="19" t="s">
        <v>293</v>
      </c>
      <c r="B105" s="20" t="s">
        <v>66</v>
      </c>
      <c r="C105" s="21" t="s">
        <v>294</v>
      </c>
      <c r="D105" s="22">
        <v>100000</v>
      </c>
      <c r="E105" s="89" t="s">
        <v>577</v>
      </c>
      <c r="F105" s="18" t="s">
        <v>14</v>
      </c>
    </row>
    <row r="106" spans="1:6" ht="26.25" x14ac:dyDescent="0.25">
      <c r="A106" s="19" t="s">
        <v>295</v>
      </c>
      <c r="B106" s="20" t="s">
        <v>66</v>
      </c>
      <c r="C106" s="21" t="s">
        <v>296</v>
      </c>
      <c r="D106" s="22">
        <v>40000</v>
      </c>
      <c r="E106" s="89" t="s">
        <v>577</v>
      </c>
      <c r="F106" s="18" t="s">
        <v>14</v>
      </c>
    </row>
    <row r="107" spans="1:6" ht="51.75" x14ac:dyDescent="0.25">
      <c r="A107" s="19" t="s">
        <v>297</v>
      </c>
      <c r="B107" s="20" t="s">
        <v>66</v>
      </c>
      <c r="C107" s="21" t="s">
        <v>298</v>
      </c>
      <c r="D107" s="22">
        <v>10000</v>
      </c>
      <c r="E107" s="89" t="s">
        <v>577</v>
      </c>
      <c r="F107" s="18" t="s">
        <v>14</v>
      </c>
    </row>
    <row r="108" spans="1:6" ht="39" x14ac:dyDescent="0.25">
      <c r="A108" s="19" t="s">
        <v>299</v>
      </c>
      <c r="B108" s="20" t="s">
        <v>66</v>
      </c>
      <c r="C108" s="21" t="s">
        <v>300</v>
      </c>
      <c r="D108" s="22">
        <v>50000</v>
      </c>
      <c r="E108" s="89" t="s">
        <v>577</v>
      </c>
      <c r="F108" s="18" t="s">
        <v>14</v>
      </c>
    </row>
    <row r="109" spans="1:6" ht="39" x14ac:dyDescent="0.25">
      <c r="A109" s="19" t="s">
        <v>301</v>
      </c>
      <c r="B109" s="20" t="s">
        <v>66</v>
      </c>
      <c r="C109" s="21" t="s">
        <v>302</v>
      </c>
      <c r="D109" s="22">
        <v>142000</v>
      </c>
      <c r="E109" s="89" t="s">
        <v>577</v>
      </c>
      <c r="F109" s="18" t="s">
        <v>228</v>
      </c>
    </row>
    <row r="110" spans="1:6" x14ac:dyDescent="0.25">
      <c r="A110" s="19" t="s">
        <v>303</v>
      </c>
      <c r="B110" s="20" t="s">
        <v>66</v>
      </c>
      <c r="C110" s="21" t="s">
        <v>304</v>
      </c>
      <c r="D110" s="22">
        <v>100000</v>
      </c>
      <c r="E110" s="89" t="s">
        <v>577</v>
      </c>
      <c r="F110" s="18" t="s">
        <v>14</v>
      </c>
    </row>
    <row r="111" spans="1:6" ht="26.25" x14ac:dyDescent="0.25">
      <c r="A111" s="19" t="s">
        <v>305</v>
      </c>
      <c r="B111" s="20" t="s">
        <v>66</v>
      </c>
      <c r="C111" s="21" t="s">
        <v>306</v>
      </c>
      <c r="D111" s="22">
        <v>200000</v>
      </c>
      <c r="E111" s="89" t="s">
        <v>577</v>
      </c>
      <c r="F111" s="18" t="s">
        <v>228</v>
      </c>
    </row>
    <row r="112" spans="1:6" ht="26.25" x14ac:dyDescent="0.25">
      <c r="A112" s="19" t="s">
        <v>307</v>
      </c>
      <c r="B112" s="20" t="s">
        <v>66</v>
      </c>
      <c r="C112" s="21" t="s">
        <v>308</v>
      </c>
      <c r="D112" s="22">
        <v>44925.19</v>
      </c>
      <c r="E112" s="89" t="s">
        <v>577</v>
      </c>
      <c r="F112" s="18" t="s">
        <v>228</v>
      </c>
    </row>
    <row r="113" spans="1:6" ht="26.25" x14ac:dyDescent="0.25">
      <c r="A113" s="19" t="s">
        <v>309</v>
      </c>
      <c r="B113" s="20" t="s">
        <v>66</v>
      </c>
      <c r="C113" s="21" t="s">
        <v>310</v>
      </c>
      <c r="D113" s="22">
        <v>9423.7900000000009</v>
      </c>
      <c r="E113" s="89" t="s">
        <v>577</v>
      </c>
      <c r="F113" s="18" t="s">
        <v>228</v>
      </c>
    </row>
    <row r="114" spans="1:6" ht="26.25" x14ac:dyDescent="0.25">
      <c r="A114" s="19" t="s">
        <v>311</v>
      </c>
      <c r="B114" s="20" t="s">
        <v>66</v>
      </c>
      <c r="C114" s="21" t="s">
        <v>312</v>
      </c>
      <c r="D114" s="22">
        <v>29215.33</v>
      </c>
      <c r="E114" s="89" t="s">
        <v>577</v>
      </c>
      <c r="F114" s="18" t="s">
        <v>228</v>
      </c>
    </row>
    <row r="115" spans="1:6" x14ac:dyDescent="0.25">
      <c r="A115" s="19" t="s">
        <v>313</v>
      </c>
      <c r="B115" s="20" t="s">
        <v>66</v>
      </c>
      <c r="C115" s="21" t="s">
        <v>314</v>
      </c>
      <c r="D115" s="22">
        <v>10000</v>
      </c>
      <c r="E115" s="89" t="s">
        <v>577</v>
      </c>
      <c r="F115" s="18" t="s">
        <v>191</v>
      </c>
    </row>
    <row r="116" spans="1:6" ht="26.25" x14ac:dyDescent="0.25">
      <c r="A116" s="19" t="s">
        <v>315</v>
      </c>
      <c r="B116" s="20" t="s">
        <v>66</v>
      </c>
      <c r="C116" s="21" t="s">
        <v>316</v>
      </c>
      <c r="D116" s="22">
        <v>12179.05</v>
      </c>
      <c r="E116" s="89" t="s">
        <v>577</v>
      </c>
      <c r="F116" s="18" t="s">
        <v>228</v>
      </c>
    </row>
    <row r="117" spans="1:6" ht="26.25" x14ac:dyDescent="0.25">
      <c r="A117" s="24" t="s">
        <v>325</v>
      </c>
      <c r="B117" s="20" t="s">
        <v>66</v>
      </c>
      <c r="C117" s="25" t="s">
        <v>326</v>
      </c>
      <c r="D117" s="26">
        <v>50000</v>
      </c>
      <c r="E117" s="89" t="s">
        <v>577</v>
      </c>
      <c r="F117" s="18" t="s">
        <v>14</v>
      </c>
    </row>
    <row r="118" spans="1:6" ht="26.25" x14ac:dyDescent="0.25">
      <c r="A118" s="19" t="s">
        <v>329</v>
      </c>
      <c r="B118" s="20" t="s">
        <v>26</v>
      </c>
      <c r="C118" s="21" t="s">
        <v>330</v>
      </c>
      <c r="D118" s="22">
        <v>10000</v>
      </c>
      <c r="E118" s="89" t="s">
        <v>577</v>
      </c>
      <c r="F118" s="18" t="s">
        <v>14</v>
      </c>
    </row>
    <row r="119" spans="1:6" ht="26.25" x14ac:dyDescent="0.25">
      <c r="A119" s="19" t="s">
        <v>333</v>
      </c>
      <c r="B119" s="20" t="s">
        <v>26</v>
      </c>
      <c r="C119" s="31" t="s">
        <v>334</v>
      </c>
      <c r="D119" s="22">
        <v>10000</v>
      </c>
      <c r="E119" s="89" t="s">
        <v>577</v>
      </c>
      <c r="F119" s="18" t="s">
        <v>105</v>
      </c>
    </row>
    <row r="120" spans="1:6" ht="51.75" x14ac:dyDescent="0.25">
      <c r="A120" s="24" t="s">
        <v>348</v>
      </c>
      <c r="B120" s="20" t="s">
        <v>94</v>
      </c>
      <c r="C120" s="25" t="s">
        <v>349</v>
      </c>
      <c r="D120" s="26">
        <v>74400</v>
      </c>
      <c r="E120" s="89" t="s">
        <v>577</v>
      </c>
      <c r="F120" s="18" t="s">
        <v>14</v>
      </c>
    </row>
    <row r="121" spans="1:6" ht="26.25" x14ac:dyDescent="0.25">
      <c r="A121" s="19" t="s">
        <v>350</v>
      </c>
      <c r="B121" s="20" t="s">
        <v>94</v>
      </c>
      <c r="C121" s="21" t="s">
        <v>351</v>
      </c>
      <c r="D121" s="22">
        <v>50000</v>
      </c>
      <c r="E121" s="89" t="s">
        <v>577</v>
      </c>
      <c r="F121" s="18" t="s">
        <v>14</v>
      </c>
    </row>
    <row r="122" spans="1:6" ht="39" x14ac:dyDescent="0.25">
      <c r="A122" s="24" t="s">
        <v>354</v>
      </c>
      <c r="B122" s="20" t="s">
        <v>94</v>
      </c>
      <c r="C122" s="25" t="s">
        <v>355</v>
      </c>
      <c r="D122" s="26">
        <v>30000</v>
      </c>
      <c r="E122" s="89" t="s">
        <v>577</v>
      </c>
      <c r="F122" s="18" t="s">
        <v>14</v>
      </c>
    </row>
    <row r="123" spans="1:6" ht="26.25" x14ac:dyDescent="0.25">
      <c r="A123" s="24" t="s">
        <v>356</v>
      </c>
      <c r="B123" s="20" t="s">
        <v>94</v>
      </c>
      <c r="C123" s="25" t="s">
        <v>357</v>
      </c>
      <c r="D123" s="26">
        <v>100000</v>
      </c>
      <c r="E123" s="89" t="s">
        <v>577</v>
      </c>
      <c r="F123" s="18" t="s">
        <v>191</v>
      </c>
    </row>
    <row r="124" spans="1:6" ht="39" x14ac:dyDescent="0.25">
      <c r="A124" s="19" t="s">
        <v>361</v>
      </c>
      <c r="B124" s="20" t="s">
        <v>26</v>
      </c>
      <c r="C124" s="21" t="s">
        <v>362</v>
      </c>
      <c r="D124" s="22">
        <v>4500</v>
      </c>
      <c r="E124" s="89" t="s">
        <v>577</v>
      </c>
      <c r="F124" s="18" t="s">
        <v>14</v>
      </c>
    </row>
    <row r="125" spans="1:6" ht="26.25" x14ac:dyDescent="0.25">
      <c r="A125" s="24" t="s">
        <v>363</v>
      </c>
      <c r="B125" s="20" t="s">
        <v>26</v>
      </c>
      <c r="C125" s="25" t="s">
        <v>364</v>
      </c>
      <c r="D125" s="26">
        <v>24800</v>
      </c>
      <c r="E125" s="89" t="s">
        <v>577</v>
      </c>
      <c r="F125" s="18" t="s">
        <v>14</v>
      </c>
    </row>
    <row r="126" spans="1:6" ht="39" x14ac:dyDescent="0.25">
      <c r="A126" s="24" t="s">
        <v>365</v>
      </c>
      <c r="B126" s="20" t="s">
        <v>26</v>
      </c>
      <c r="C126" s="25" t="s">
        <v>366</v>
      </c>
      <c r="D126" s="26">
        <v>24800</v>
      </c>
      <c r="E126" s="89" t="s">
        <v>577</v>
      </c>
      <c r="F126" s="18" t="s">
        <v>14</v>
      </c>
    </row>
    <row r="127" spans="1:6" ht="39" x14ac:dyDescent="0.25">
      <c r="A127" s="24" t="s">
        <v>367</v>
      </c>
      <c r="B127" s="20" t="s">
        <v>26</v>
      </c>
      <c r="C127" s="25" t="s">
        <v>368</v>
      </c>
      <c r="D127" s="26">
        <v>10000</v>
      </c>
      <c r="E127" s="89" t="s">
        <v>577</v>
      </c>
      <c r="F127" s="18" t="s">
        <v>14</v>
      </c>
    </row>
    <row r="128" spans="1:6" x14ac:dyDescent="0.25">
      <c r="A128" s="24" t="s">
        <v>369</v>
      </c>
      <c r="B128" s="20" t="s">
        <v>26</v>
      </c>
      <c r="C128" s="25" t="s">
        <v>370</v>
      </c>
      <c r="D128" s="26">
        <v>5000</v>
      </c>
      <c r="E128" s="89" t="s">
        <v>577</v>
      </c>
      <c r="F128" s="18" t="s">
        <v>14</v>
      </c>
    </row>
    <row r="129" spans="1:6" ht="26.25" x14ac:dyDescent="0.25">
      <c r="A129" s="24" t="s">
        <v>371</v>
      </c>
      <c r="B129" s="20" t="s">
        <v>26</v>
      </c>
      <c r="C129" s="25" t="s">
        <v>131</v>
      </c>
      <c r="D129" s="22">
        <v>3000</v>
      </c>
      <c r="E129" s="89" t="s">
        <v>577</v>
      </c>
      <c r="F129" s="18" t="s">
        <v>14</v>
      </c>
    </row>
    <row r="130" spans="1:6" ht="26.25" x14ac:dyDescent="0.25">
      <c r="A130" s="19" t="s">
        <v>372</v>
      </c>
      <c r="B130" s="20" t="s">
        <v>26</v>
      </c>
      <c r="C130" s="21" t="s">
        <v>373</v>
      </c>
      <c r="D130" s="22">
        <v>24800</v>
      </c>
      <c r="E130" s="89" t="s">
        <v>577</v>
      </c>
      <c r="F130" s="18" t="s">
        <v>14</v>
      </c>
    </row>
    <row r="131" spans="1:6" ht="26.25" x14ac:dyDescent="0.25">
      <c r="A131" s="19" t="s">
        <v>374</v>
      </c>
      <c r="B131" s="20" t="s">
        <v>26</v>
      </c>
      <c r="C131" s="21" t="s">
        <v>375</v>
      </c>
      <c r="D131" s="22">
        <v>18000</v>
      </c>
      <c r="E131" s="89" t="s">
        <v>577</v>
      </c>
      <c r="F131" s="18" t="s">
        <v>14</v>
      </c>
    </row>
    <row r="132" spans="1:6" ht="26.25" x14ac:dyDescent="0.25">
      <c r="A132" s="19" t="s">
        <v>376</v>
      </c>
      <c r="B132" s="20" t="s">
        <v>26</v>
      </c>
      <c r="C132" s="21" t="s">
        <v>377</v>
      </c>
      <c r="D132" s="22">
        <v>20000</v>
      </c>
      <c r="E132" s="89" t="s">
        <v>577</v>
      </c>
      <c r="F132" s="18" t="s">
        <v>14</v>
      </c>
    </row>
    <row r="133" spans="1:6" ht="26.25" x14ac:dyDescent="0.25">
      <c r="A133" s="19" t="s">
        <v>378</v>
      </c>
      <c r="B133" s="20" t="s">
        <v>26</v>
      </c>
      <c r="C133" s="21" t="s">
        <v>379</v>
      </c>
      <c r="D133" s="22">
        <v>12000</v>
      </c>
      <c r="E133" s="89" t="s">
        <v>577</v>
      </c>
      <c r="F133" s="18" t="s">
        <v>14</v>
      </c>
    </row>
    <row r="134" spans="1:6" ht="26.25" x14ac:dyDescent="0.25">
      <c r="A134" s="19" t="s">
        <v>380</v>
      </c>
      <c r="B134" s="20" t="s">
        <v>26</v>
      </c>
      <c r="C134" s="21" t="s">
        <v>381</v>
      </c>
      <c r="D134" s="22">
        <v>8000</v>
      </c>
      <c r="E134" s="89" t="s">
        <v>577</v>
      </c>
      <c r="F134" s="18" t="s">
        <v>14</v>
      </c>
    </row>
    <row r="135" spans="1:6" ht="39" x14ac:dyDescent="0.25">
      <c r="A135" s="19" t="s">
        <v>384</v>
      </c>
      <c r="B135" s="20" t="s">
        <v>26</v>
      </c>
      <c r="C135" s="21" t="s">
        <v>385</v>
      </c>
      <c r="D135" s="22">
        <v>13000</v>
      </c>
      <c r="E135" s="89" t="s">
        <v>577</v>
      </c>
      <c r="F135" s="18" t="s">
        <v>14</v>
      </c>
    </row>
    <row r="136" spans="1:6" x14ac:dyDescent="0.25">
      <c r="A136" s="19" t="s">
        <v>386</v>
      </c>
      <c r="B136" s="20" t="s">
        <v>26</v>
      </c>
      <c r="C136" s="21" t="s">
        <v>387</v>
      </c>
      <c r="D136" s="22">
        <v>24800</v>
      </c>
      <c r="E136" s="89" t="s">
        <v>577</v>
      </c>
      <c r="F136" s="18" t="s">
        <v>14</v>
      </c>
    </row>
    <row r="137" spans="1:6" ht="39" x14ac:dyDescent="0.25">
      <c r="A137" s="19" t="s">
        <v>388</v>
      </c>
      <c r="B137" s="20" t="s">
        <v>12</v>
      </c>
      <c r="C137" s="21" t="s">
        <v>389</v>
      </c>
      <c r="D137" s="22">
        <v>5000</v>
      </c>
      <c r="E137" s="89" t="s">
        <v>577</v>
      </c>
      <c r="F137" s="18" t="s">
        <v>14</v>
      </c>
    </row>
    <row r="138" spans="1:6" ht="39" x14ac:dyDescent="0.25">
      <c r="A138" s="19" t="s">
        <v>390</v>
      </c>
      <c r="B138" s="20" t="s">
        <v>12</v>
      </c>
      <c r="C138" s="21" t="s">
        <v>391</v>
      </c>
      <c r="D138" s="22">
        <v>5000</v>
      </c>
      <c r="E138" s="89" t="s">
        <v>577</v>
      </c>
      <c r="F138" s="18" t="s">
        <v>14</v>
      </c>
    </row>
    <row r="139" spans="1:6" ht="39" x14ac:dyDescent="0.25">
      <c r="A139" s="24" t="s">
        <v>392</v>
      </c>
      <c r="B139" s="20" t="s">
        <v>12</v>
      </c>
      <c r="C139" s="25" t="s">
        <v>393</v>
      </c>
      <c r="D139" s="26">
        <v>5000</v>
      </c>
      <c r="E139" s="89" t="s">
        <v>577</v>
      </c>
      <c r="F139" s="18" t="s">
        <v>14</v>
      </c>
    </row>
    <row r="140" spans="1:6" ht="51.75" x14ac:dyDescent="0.25">
      <c r="A140" s="24" t="s">
        <v>394</v>
      </c>
      <c r="B140" s="20" t="s">
        <v>12</v>
      </c>
      <c r="C140" s="25" t="s">
        <v>151</v>
      </c>
      <c r="D140" s="26">
        <v>2000</v>
      </c>
      <c r="E140" s="89" t="s">
        <v>577</v>
      </c>
      <c r="F140" s="18" t="s">
        <v>14</v>
      </c>
    </row>
    <row r="141" spans="1:6" ht="51.75" x14ac:dyDescent="0.25">
      <c r="A141" s="24" t="s">
        <v>395</v>
      </c>
      <c r="B141" s="20" t="s">
        <v>12</v>
      </c>
      <c r="C141" s="25" t="s">
        <v>155</v>
      </c>
      <c r="D141" s="26">
        <v>2400</v>
      </c>
      <c r="E141" s="89" t="s">
        <v>577</v>
      </c>
      <c r="F141" s="18" t="s">
        <v>14</v>
      </c>
    </row>
    <row r="142" spans="1:6" ht="51.75" x14ac:dyDescent="0.25">
      <c r="A142" s="24" t="s">
        <v>396</v>
      </c>
      <c r="B142" s="20" t="s">
        <v>12</v>
      </c>
      <c r="C142" s="25" t="s">
        <v>157</v>
      </c>
      <c r="D142" s="26">
        <v>2400</v>
      </c>
      <c r="E142" s="89" t="s">
        <v>577</v>
      </c>
      <c r="F142" s="18" t="s">
        <v>14</v>
      </c>
    </row>
    <row r="143" spans="1:6" ht="51.75" x14ac:dyDescent="0.25">
      <c r="A143" s="24" t="s">
        <v>397</v>
      </c>
      <c r="B143" s="20" t="s">
        <v>12</v>
      </c>
      <c r="C143" s="25" t="s">
        <v>159</v>
      </c>
      <c r="D143" s="26">
        <v>2400</v>
      </c>
      <c r="E143" s="89" t="s">
        <v>577</v>
      </c>
      <c r="F143" s="18" t="s">
        <v>14</v>
      </c>
    </row>
    <row r="144" spans="1:6" ht="51.75" x14ac:dyDescent="0.25">
      <c r="A144" s="24" t="s">
        <v>398</v>
      </c>
      <c r="B144" s="20" t="s">
        <v>12</v>
      </c>
      <c r="C144" s="25" t="s">
        <v>161</v>
      </c>
      <c r="D144" s="26">
        <v>2400</v>
      </c>
      <c r="E144" s="89" t="s">
        <v>577</v>
      </c>
      <c r="F144" s="18" t="s">
        <v>14</v>
      </c>
    </row>
    <row r="145" spans="1:6" x14ac:dyDescent="0.25">
      <c r="A145" s="19" t="s">
        <v>399</v>
      </c>
      <c r="B145" s="20" t="s">
        <v>12</v>
      </c>
      <c r="C145" s="21" t="s">
        <v>400</v>
      </c>
      <c r="D145" s="22">
        <v>5000</v>
      </c>
      <c r="E145" s="89" t="s">
        <v>577</v>
      </c>
      <c r="F145" s="18" t="s">
        <v>14</v>
      </c>
    </row>
    <row r="146" spans="1:6" x14ac:dyDescent="0.25">
      <c r="A146" s="19" t="s">
        <v>401</v>
      </c>
      <c r="B146" s="20" t="s">
        <v>12</v>
      </c>
      <c r="C146" s="21" t="s">
        <v>402</v>
      </c>
      <c r="D146" s="22">
        <v>10200</v>
      </c>
      <c r="E146" s="89" t="s">
        <v>577</v>
      </c>
      <c r="F146" s="18" t="s">
        <v>14</v>
      </c>
    </row>
    <row r="147" spans="1:6" x14ac:dyDescent="0.25">
      <c r="A147" s="19" t="s">
        <v>403</v>
      </c>
      <c r="B147" s="20" t="s">
        <v>12</v>
      </c>
      <c r="C147" s="21" t="s">
        <v>404</v>
      </c>
      <c r="D147" s="22">
        <v>6000</v>
      </c>
      <c r="E147" s="89" t="s">
        <v>577</v>
      </c>
      <c r="F147" s="18" t="s">
        <v>14</v>
      </c>
    </row>
    <row r="148" spans="1:6" ht="26.25" x14ac:dyDescent="0.25">
      <c r="A148" s="19" t="s">
        <v>405</v>
      </c>
      <c r="B148" s="20" t="s">
        <v>12</v>
      </c>
      <c r="C148" s="21" t="s">
        <v>406</v>
      </c>
      <c r="D148" s="22">
        <v>3000</v>
      </c>
      <c r="E148" s="89" t="s">
        <v>577</v>
      </c>
      <c r="F148" s="18" t="s">
        <v>14</v>
      </c>
    </row>
    <row r="149" spans="1:6" x14ac:dyDescent="0.25">
      <c r="A149" s="19" t="s">
        <v>407</v>
      </c>
      <c r="B149" s="20" t="s">
        <v>12</v>
      </c>
      <c r="C149" s="21" t="s">
        <v>408</v>
      </c>
      <c r="D149" s="22">
        <v>10000</v>
      </c>
      <c r="E149" s="89" t="s">
        <v>577</v>
      </c>
      <c r="F149" s="18" t="s">
        <v>14</v>
      </c>
    </row>
    <row r="150" spans="1:6" ht="26.25" x14ac:dyDescent="0.25">
      <c r="A150" s="19" t="s">
        <v>409</v>
      </c>
      <c r="B150" s="20" t="s">
        <v>12</v>
      </c>
      <c r="C150" s="21" t="s">
        <v>410</v>
      </c>
      <c r="D150" s="22">
        <v>24800</v>
      </c>
      <c r="E150" s="89" t="s">
        <v>577</v>
      </c>
      <c r="F150" s="18" t="s">
        <v>14</v>
      </c>
    </row>
    <row r="151" spans="1:6" ht="39" x14ac:dyDescent="0.25">
      <c r="A151" s="19" t="s">
        <v>411</v>
      </c>
      <c r="B151" s="20" t="s">
        <v>12</v>
      </c>
      <c r="C151" s="21" t="s">
        <v>412</v>
      </c>
      <c r="D151" s="22">
        <v>24800</v>
      </c>
      <c r="E151" s="89" t="s">
        <v>577</v>
      </c>
      <c r="F151" s="18" t="s">
        <v>14</v>
      </c>
    </row>
    <row r="152" spans="1:6" ht="26.25" x14ac:dyDescent="0.25">
      <c r="A152" s="19" t="s">
        <v>413</v>
      </c>
      <c r="B152" s="20" t="s">
        <v>12</v>
      </c>
      <c r="C152" s="21" t="s">
        <v>414</v>
      </c>
      <c r="D152" s="22">
        <v>24800</v>
      </c>
      <c r="E152" s="89" t="s">
        <v>577</v>
      </c>
      <c r="F152" s="18" t="s">
        <v>14</v>
      </c>
    </row>
    <row r="153" spans="1:6" ht="39" x14ac:dyDescent="0.25">
      <c r="A153" s="19" t="s">
        <v>415</v>
      </c>
      <c r="B153" s="20" t="s">
        <v>12</v>
      </c>
      <c r="C153" s="21" t="s">
        <v>416</v>
      </c>
      <c r="D153" s="22">
        <v>24800</v>
      </c>
      <c r="E153" s="89" t="s">
        <v>577</v>
      </c>
      <c r="F153" s="18" t="s">
        <v>14</v>
      </c>
    </row>
    <row r="154" spans="1:6" ht="26.25" x14ac:dyDescent="0.25">
      <c r="A154" s="19" t="s">
        <v>417</v>
      </c>
      <c r="B154" s="59" t="s">
        <v>12</v>
      </c>
      <c r="C154" s="21" t="s">
        <v>418</v>
      </c>
      <c r="D154" s="22">
        <v>14800</v>
      </c>
      <c r="E154" s="89" t="s">
        <v>577</v>
      </c>
      <c r="F154" s="18" t="s">
        <v>14</v>
      </c>
    </row>
    <row r="155" spans="1:6" ht="39" x14ac:dyDescent="0.25">
      <c r="A155" s="19" t="s">
        <v>419</v>
      </c>
      <c r="B155" s="20" t="s">
        <v>12</v>
      </c>
      <c r="C155" s="21" t="s">
        <v>420</v>
      </c>
      <c r="D155" s="22">
        <v>10000</v>
      </c>
      <c r="E155" s="89" t="s">
        <v>577</v>
      </c>
      <c r="F155" s="18" t="s">
        <v>14</v>
      </c>
    </row>
    <row r="156" spans="1:6" x14ac:dyDescent="0.25">
      <c r="A156" s="19" t="s">
        <v>421</v>
      </c>
      <c r="B156" s="59" t="s">
        <v>12</v>
      </c>
      <c r="C156" s="21" t="s">
        <v>422</v>
      </c>
      <c r="D156" s="22">
        <v>5000</v>
      </c>
      <c r="E156" s="89" t="s">
        <v>577</v>
      </c>
      <c r="F156" s="18" t="s">
        <v>14</v>
      </c>
    </row>
    <row r="157" spans="1:6" ht="26.25" x14ac:dyDescent="0.25">
      <c r="A157" s="19" t="s">
        <v>423</v>
      </c>
      <c r="B157" s="20" t="s">
        <v>26</v>
      </c>
      <c r="C157" s="21" t="s">
        <v>424</v>
      </c>
      <c r="D157" s="22">
        <v>24800</v>
      </c>
      <c r="E157" s="89" t="s">
        <v>577</v>
      </c>
      <c r="F157" s="18" t="s">
        <v>191</v>
      </c>
    </row>
    <row r="158" spans="1:6" ht="26.25" x14ac:dyDescent="0.25">
      <c r="A158" s="19" t="s">
        <v>428</v>
      </c>
      <c r="B158" s="20"/>
      <c r="C158" s="21" t="s">
        <v>429</v>
      </c>
      <c r="D158" s="22">
        <v>100000</v>
      </c>
      <c r="E158" s="89" t="s">
        <v>577</v>
      </c>
      <c r="F158" s="18" t="s">
        <v>14</v>
      </c>
    </row>
    <row r="159" spans="1:6" x14ac:dyDescent="0.25">
      <c r="A159" s="19" t="s">
        <v>444</v>
      </c>
      <c r="B159" s="20"/>
      <c r="C159" s="21" t="s">
        <v>445</v>
      </c>
      <c r="D159" s="22">
        <v>100000</v>
      </c>
      <c r="E159" s="89" t="s">
        <v>577</v>
      </c>
      <c r="F159" s="18" t="s">
        <v>14</v>
      </c>
    </row>
    <row r="160" spans="1:6" ht="39" x14ac:dyDescent="0.25">
      <c r="A160" s="19" t="s">
        <v>446</v>
      </c>
      <c r="B160" s="20"/>
      <c r="C160" s="21" t="s">
        <v>447</v>
      </c>
      <c r="D160" s="22">
        <v>140000</v>
      </c>
      <c r="E160" s="89" t="s">
        <v>577</v>
      </c>
      <c r="F160" s="18" t="s">
        <v>14</v>
      </c>
    </row>
    <row r="161" spans="1:6" ht="39" x14ac:dyDescent="0.25">
      <c r="A161" s="19" t="s">
        <v>454</v>
      </c>
      <c r="B161" s="20" t="s">
        <v>26</v>
      </c>
      <c r="C161" s="21" t="s">
        <v>455</v>
      </c>
      <c r="D161" s="22">
        <v>20000</v>
      </c>
      <c r="E161" s="89" t="s">
        <v>577</v>
      </c>
      <c r="F161" s="18" t="s">
        <v>14</v>
      </c>
    </row>
    <row r="162" spans="1:6" ht="26.25" x14ac:dyDescent="0.25">
      <c r="A162" s="19" t="s">
        <v>456</v>
      </c>
      <c r="B162" s="20" t="s">
        <v>26</v>
      </c>
      <c r="C162" s="21" t="s">
        <v>457</v>
      </c>
      <c r="D162" s="22">
        <v>5000</v>
      </c>
      <c r="E162" s="89" t="s">
        <v>577</v>
      </c>
      <c r="F162" s="18" t="s">
        <v>14</v>
      </c>
    </row>
    <row r="163" spans="1:6" x14ac:dyDescent="0.25">
      <c r="A163" s="19" t="s">
        <v>461</v>
      </c>
      <c r="B163" s="20" t="s">
        <v>26</v>
      </c>
      <c r="C163" s="21" t="s">
        <v>462</v>
      </c>
      <c r="D163" s="22">
        <v>24800</v>
      </c>
      <c r="E163" s="89" t="s">
        <v>577</v>
      </c>
      <c r="F163" s="18" t="s">
        <v>14</v>
      </c>
    </row>
    <row r="164" spans="1:6" ht="26.25" x14ac:dyDescent="0.25">
      <c r="A164" s="19" t="s">
        <v>463</v>
      </c>
      <c r="B164" s="20" t="s">
        <v>26</v>
      </c>
      <c r="C164" s="21" t="s">
        <v>464</v>
      </c>
      <c r="D164" s="22">
        <v>24800</v>
      </c>
      <c r="E164" s="89" t="s">
        <v>577</v>
      </c>
      <c r="F164" s="18" t="s">
        <v>14</v>
      </c>
    </row>
    <row r="165" spans="1:6" ht="26.25" x14ac:dyDescent="0.25">
      <c r="A165" s="19" t="s">
        <v>465</v>
      </c>
      <c r="B165" s="20" t="s">
        <v>26</v>
      </c>
      <c r="C165" s="21" t="s">
        <v>466</v>
      </c>
      <c r="D165" s="22">
        <v>24800</v>
      </c>
      <c r="E165" s="89" t="s">
        <v>577</v>
      </c>
      <c r="F165" s="18" t="s">
        <v>14</v>
      </c>
    </row>
    <row r="166" spans="1:6" ht="26.25" x14ac:dyDescent="0.25">
      <c r="A166" s="19" t="s">
        <v>467</v>
      </c>
      <c r="B166" s="20" t="s">
        <v>12</v>
      </c>
      <c r="C166" s="21" t="s">
        <v>468</v>
      </c>
      <c r="D166" s="22">
        <v>4000</v>
      </c>
      <c r="E166" s="89" t="s">
        <v>577</v>
      </c>
      <c r="F166" s="18" t="s">
        <v>14</v>
      </c>
    </row>
    <row r="167" spans="1:6" x14ac:dyDescent="0.25">
      <c r="A167" s="19" t="s">
        <v>519</v>
      </c>
      <c r="B167" s="20" t="s">
        <v>12</v>
      </c>
      <c r="C167" s="21" t="s">
        <v>520</v>
      </c>
      <c r="D167" s="22">
        <v>10000</v>
      </c>
      <c r="E167" s="89" t="s">
        <v>577</v>
      </c>
      <c r="F167" s="18" t="s">
        <v>505</v>
      </c>
    </row>
    <row r="168" spans="1:6" x14ac:dyDescent="0.25">
      <c r="A168" s="19"/>
      <c r="B168" s="20"/>
      <c r="C168" s="21"/>
      <c r="D168" s="70">
        <f>SUM(D6:D167)</f>
        <v>3701958.44</v>
      </c>
      <c r="E168" s="89"/>
      <c r="F168" s="18"/>
    </row>
    <row r="169" spans="1:6" ht="51.75" x14ac:dyDescent="0.25">
      <c r="A169" s="19" t="s">
        <v>28</v>
      </c>
      <c r="B169" s="20" t="s">
        <v>26</v>
      </c>
      <c r="C169" s="21" t="s">
        <v>29</v>
      </c>
      <c r="D169" s="22">
        <v>5865.6</v>
      </c>
      <c r="E169" s="89" t="s">
        <v>578</v>
      </c>
      <c r="F169" s="18" t="s">
        <v>14</v>
      </c>
    </row>
    <row r="170" spans="1:6" ht="26.25" x14ac:dyDescent="0.25">
      <c r="A170" s="19" t="s">
        <v>99</v>
      </c>
      <c r="B170" s="20" t="s">
        <v>26</v>
      </c>
      <c r="C170" s="21" t="s">
        <v>100</v>
      </c>
      <c r="D170" s="22">
        <v>10850</v>
      </c>
      <c r="E170" s="89" t="s">
        <v>578</v>
      </c>
      <c r="F170" s="18" t="s">
        <v>14</v>
      </c>
    </row>
    <row r="171" spans="1:6" ht="26.25" x14ac:dyDescent="0.25">
      <c r="A171" s="19" t="s">
        <v>182</v>
      </c>
      <c r="B171" s="20" t="s">
        <v>66</v>
      </c>
      <c r="C171" s="21" t="s">
        <v>183</v>
      </c>
      <c r="D171" s="22">
        <v>37000</v>
      </c>
      <c r="E171" s="89" t="s">
        <v>578</v>
      </c>
      <c r="F171" s="18" t="s">
        <v>14</v>
      </c>
    </row>
    <row r="172" spans="1:6" ht="39" x14ac:dyDescent="0.25">
      <c r="A172" s="19" t="s">
        <v>186</v>
      </c>
      <c r="B172" s="20" t="s">
        <v>66</v>
      </c>
      <c r="C172" s="21" t="s">
        <v>187</v>
      </c>
      <c r="D172" s="22">
        <v>190000</v>
      </c>
      <c r="E172" s="89" t="s">
        <v>578</v>
      </c>
      <c r="F172" s="18" t="s">
        <v>188</v>
      </c>
    </row>
    <row r="173" spans="1:6" ht="39" x14ac:dyDescent="0.25">
      <c r="A173" s="19" t="s">
        <v>189</v>
      </c>
      <c r="B173" s="20" t="s">
        <v>66</v>
      </c>
      <c r="C173" s="21" t="s">
        <v>190</v>
      </c>
      <c r="D173" s="22">
        <v>40000</v>
      </c>
      <c r="E173" s="89" t="s">
        <v>578</v>
      </c>
      <c r="F173" s="18" t="s">
        <v>191</v>
      </c>
    </row>
    <row r="174" spans="1:6" ht="51.75" x14ac:dyDescent="0.25">
      <c r="A174" s="19" t="s">
        <v>192</v>
      </c>
      <c r="B174" s="20" t="s">
        <v>66</v>
      </c>
      <c r="C174" s="21" t="s">
        <v>193</v>
      </c>
      <c r="D174" s="22">
        <v>42500</v>
      </c>
      <c r="E174" s="89" t="s">
        <v>578</v>
      </c>
      <c r="F174" s="18" t="s">
        <v>14</v>
      </c>
    </row>
    <row r="175" spans="1:6" ht="26.25" x14ac:dyDescent="0.25">
      <c r="A175" s="19" t="s">
        <v>194</v>
      </c>
      <c r="B175" s="20" t="s">
        <v>66</v>
      </c>
      <c r="C175" s="21" t="s">
        <v>195</v>
      </c>
      <c r="D175" s="22">
        <v>70000</v>
      </c>
      <c r="E175" s="89" t="s">
        <v>578</v>
      </c>
      <c r="F175" s="18" t="s">
        <v>14</v>
      </c>
    </row>
    <row r="176" spans="1:6" ht="26.25" x14ac:dyDescent="0.25">
      <c r="A176" s="24" t="s">
        <v>196</v>
      </c>
      <c r="B176" s="20" t="s">
        <v>66</v>
      </c>
      <c r="C176" s="25" t="s">
        <v>197</v>
      </c>
      <c r="D176" s="26">
        <v>50000</v>
      </c>
      <c r="E176" s="89" t="s">
        <v>578</v>
      </c>
      <c r="F176" s="18" t="s">
        <v>191</v>
      </c>
    </row>
    <row r="177" spans="1:6" ht="26.25" x14ac:dyDescent="0.25">
      <c r="A177" s="19" t="s">
        <v>198</v>
      </c>
      <c r="B177" s="56" t="s">
        <v>12</v>
      </c>
      <c r="C177" s="21" t="s">
        <v>199</v>
      </c>
      <c r="D177" s="22">
        <v>70000</v>
      </c>
      <c r="E177" s="89" t="s">
        <v>578</v>
      </c>
      <c r="F177" s="18" t="s">
        <v>14</v>
      </c>
    </row>
    <row r="178" spans="1:6" ht="39" x14ac:dyDescent="0.25">
      <c r="A178" s="19" t="s">
        <v>205</v>
      </c>
      <c r="B178" s="20" t="s">
        <v>66</v>
      </c>
      <c r="C178" s="21" t="s">
        <v>206</v>
      </c>
      <c r="D178" s="22">
        <v>40000</v>
      </c>
      <c r="E178" s="89" t="s">
        <v>578</v>
      </c>
      <c r="F178" s="18" t="s">
        <v>207</v>
      </c>
    </row>
    <row r="179" spans="1:6" ht="26.25" x14ac:dyDescent="0.25">
      <c r="A179" s="19" t="s">
        <v>208</v>
      </c>
      <c r="B179" s="20" t="s">
        <v>66</v>
      </c>
      <c r="C179" s="21" t="s">
        <v>209</v>
      </c>
      <c r="D179" s="22">
        <v>30000</v>
      </c>
      <c r="E179" s="89" t="s">
        <v>578</v>
      </c>
      <c r="F179" s="18" t="s">
        <v>191</v>
      </c>
    </row>
    <row r="180" spans="1:6" ht="26.25" x14ac:dyDescent="0.25">
      <c r="A180" s="19" t="s">
        <v>210</v>
      </c>
      <c r="B180" s="20" t="s">
        <v>66</v>
      </c>
      <c r="C180" s="21" t="s">
        <v>211</v>
      </c>
      <c r="D180" s="22">
        <v>299616.64000000001</v>
      </c>
      <c r="E180" s="89" t="s">
        <v>578</v>
      </c>
      <c r="F180" s="18" t="s">
        <v>191</v>
      </c>
    </row>
    <row r="181" spans="1:6" ht="26.25" x14ac:dyDescent="0.25">
      <c r="A181" s="19" t="s">
        <v>212</v>
      </c>
      <c r="B181" s="20" t="s">
        <v>66</v>
      </c>
      <c r="C181" s="21" t="s">
        <v>213</v>
      </c>
      <c r="D181" s="22">
        <v>200000</v>
      </c>
      <c r="E181" s="89" t="s">
        <v>578</v>
      </c>
      <c r="F181" s="18" t="s">
        <v>191</v>
      </c>
    </row>
    <row r="182" spans="1:6" ht="26.25" x14ac:dyDescent="0.25">
      <c r="A182" s="19" t="s">
        <v>218</v>
      </c>
      <c r="B182" s="20" t="s">
        <v>66</v>
      </c>
      <c r="C182" s="21" t="s">
        <v>219</v>
      </c>
      <c r="D182" s="22">
        <v>285000</v>
      </c>
      <c r="E182" s="89" t="s">
        <v>578</v>
      </c>
      <c r="F182" s="18" t="s">
        <v>191</v>
      </c>
    </row>
    <row r="183" spans="1:6" ht="26.25" x14ac:dyDescent="0.25">
      <c r="A183" s="19" t="s">
        <v>220</v>
      </c>
      <c r="B183" s="20" t="s">
        <v>66</v>
      </c>
      <c r="C183" s="21" t="s">
        <v>221</v>
      </c>
      <c r="D183" s="22">
        <v>350000</v>
      </c>
      <c r="E183" s="89" t="s">
        <v>578</v>
      </c>
      <c r="F183" s="18" t="s">
        <v>14</v>
      </c>
    </row>
    <row r="184" spans="1:6" ht="26.25" x14ac:dyDescent="0.25">
      <c r="A184" s="19" t="s">
        <v>222</v>
      </c>
      <c r="B184" s="20" t="s">
        <v>66</v>
      </c>
      <c r="C184" s="21" t="s">
        <v>223</v>
      </c>
      <c r="D184" s="22">
        <v>63000</v>
      </c>
      <c r="E184" s="89" t="s">
        <v>578</v>
      </c>
      <c r="F184" s="18" t="s">
        <v>191</v>
      </c>
    </row>
    <row r="185" spans="1:6" ht="39" x14ac:dyDescent="0.25">
      <c r="A185" s="19" t="s">
        <v>229</v>
      </c>
      <c r="B185" s="20" t="s">
        <v>66</v>
      </c>
      <c r="C185" s="21" t="s">
        <v>230</v>
      </c>
      <c r="D185" s="22">
        <v>1796698.98</v>
      </c>
      <c r="E185" s="89" t="s">
        <v>578</v>
      </c>
      <c r="F185" s="18" t="s">
        <v>207</v>
      </c>
    </row>
    <row r="186" spans="1:6" ht="51.75" x14ac:dyDescent="0.25">
      <c r="A186" s="19" t="s">
        <v>231</v>
      </c>
      <c r="B186" s="20" t="s">
        <v>26</v>
      </c>
      <c r="C186" s="21" t="s">
        <v>232</v>
      </c>
      <c r="D186" s="22">
        <v>52800</v>
      </c>
      <c r="E186" s="89" t="s">
        <v>578</v>
      </c>
      <c r="F186" s="18" t="s">
        <v>14</v>
      </c>
    </row>
    <row r="187" spans="1:6" ht="39" x14ac:dyDescent="0.25">
      <c r="A187" s="19" t="s">
        <v>233</v>
      </c>
      <c r="B187" s="20" t="s">
        <v>26</v>
      </c>
      <c r="C187" s="21" t="s">
        <v>234</v>
      </c>
      <c r="D187" s="22">
        <v>15000</v>
      </c>
      <c r="E187" s="89" t="s">
        <v>578</v>
      </c>
      <c r="F187" s="18" t="s">
        <v>14</v>
      </c>
    </row>
    <row r="188" spans="1:6" ht="26.25" x14ac:dyDescent="0.25">
      <c r="A188" s="19" t="s">
        <v>235</v>
      </c>
      <c r="B188" s="20" t="s">
        <v>66</v>
      </c>
      <c r="C188" s="21" t="s">
        <v>236</v>
      </c>
      <c r="D188" s="22">
        <v>15000</v>
      </c>
      <c r="E188" s="89" t="s">
        <v>578</v>
      </c>
      <c r="F188" s="18" t="s">
        <v>14</v>
      </c>
    </row>
    <row r="189" spans="1:6" ht="26.25" x14ac:dyDescent="0.25">
      <c r="A189" s="19" t="s">
        <v>239</v>
      </c>
      <c r="B189" s="20" t="s">
        <v>66</v>
      </c>
      <c r="C189" s="21" t="s">
        <v>240</v>
      </c>
      <c r="D189" s="22">
        <v>28000</v>
      </c>
      <c r="E189" s="89" t="s">
        <v>578</v>
      </c>
      <c r="F189" s="18" t="s">
        <v>191</v>
      </c>
    </row>
    <row r="190" spans="1:6" ht="26.25" x14ac:dyDescent="0.25">
      <c r="A190" s="19" t="s">
        <v>241</v>
      </c>
      <c r="B190" s="20" t="s">
        <v>66</v>
      </c>
      <c r="C190" s="21" t="s">
        <v>242</v>
      </c>
      <c r="D190" s="22">
        <v>30000</v>
      </c>
      <c r="E190" s="89" t="s">
        <v>578</v>
      </c>
      <c r="F190" s="18" t="s">
        <v>191</v>
      </c>
    </row>
    <row r="191" spans="1:6" ht="26.25" x14ac:dyDescent="0.25">
      <c r="A191" s="19" t="s">
        <v>243</v>
      </c>
      <c r="B191" s="20" t="s">
        <v>66</v>
      </c>
      <c r="C191" s="21" t="s">
        <v>244</v>
      </c>
      <c r="D191" s="22">
        <v>100000</v>
      </c>
      <c r="E191" s="89" t="s">
        <v>578</v>
      </c>
      <c r="F191" s="18" t="s">
        <v>191</v>
      </c>
    </row>
    <row r="192" spans="1:6" ht="26.25" x14ac:dyDescent="0.25">
      <c r="A192" s="19" t="s">
        <v>247</v>
      </c>
      <c r="B192" s="20" t="s">
        <v>12</v>
      </c>
      <c r="C192" s="21" t="s">
        <v>248</v>
      </c>
      <c r="D192" s="22">
        <v>10000</v>
      </c>
      <c r="E192" s="89" t="s">
        <v>578</v>
      </c>
      <c r="F192" s="18" t="s">
        <v>14</v>
      </c>
    </row>
    <row r="193" spans="1:6" ht="26.25" x14ac:dyDescent="0.25">
      <c r="A193" s="19" t="s">
        <v>249</v>
      </c>
      <c r="B193" s="20" t="s">
        <v>66</v>
      </c>
      <c r="C193" s="21" t="s">
        <v>250</v>
      </c>
      <c r="D193" s="22">
        <v>5000</v>
      </c>
      <c r="E193" s="89" t="s">
        <v>578</v>
      </c>
      <c r="F193" s="18" t="s">
        <v>191</v>
      </c>
    </row>
    <row r="194" spans="1:6" ht="26.25" x14ac:dyDescent="0.25">
      <c r="A194" s="19" t="s">
        <v>251</v>
      </c>
      <c r="B194" s="20" t="s">
        <v>66</v>
      </c>
      <c r="C194" s="21" t="s">
        <v>252</v>
      </c>
      <c r="D194" s="22">
        <v>10000</v>
      </c>
      <c r="E194" s="89" t="s">
        <v>578</v>
      </c>
      <c r="F194" s="18" t="s">
        <v>191</v>
      </c>
    </row>
    <row r="195" spans="1:6" ht="26.25" x14ac:dyDescent="0.25">
      <c r="A195" s="19" t="s">
        <v>253</v>
      </c>
      <c r="B195" s="20" t="s">
        <v>66</v>
      </c>
      <c r="C195" s="21" t="s">
        <v>254</v>
      </c>
      <c r="D195" s="22">
        <v>30000</v>
      </c>
      <c r="E195" s="89" t="s">
        <v>578</v>
      </c>
      <c r="F195" s="18" t="s">
        <v>191</v>
      </c>
    </row>
    <row r="196" spans="1:6" ht="26.25" x14ac:dyDescent="0.25">
      <c r="A196" s="19" t="s">
        <v>283</v>
      </c>
      <c r="B196" s="20" t="s">
        <v>66</v>
      </c>
      <c r="C196" s="21" t="s">
        <v>284</v>
      </c>
      <c r="D196" s="22">
        <v>63784</v>
      </c>
      <c r="E196" s="89" t="s">
        <v>578</v>
      </c>
      <c r="F196" s="18" t="s">
        <v>191</v>
      </c>
    </row>
    <row r="197" spans="1:6" ht="26.25" x14ac:dyDescent="0.25">
      <c r="A197" s="19" t="s">
        <v>285</v>
      </c>
      <c r="B197" s="20" t="s">
        <v>66</v>
      </c>
      <c r="C197" s="21" t="s">
        <v>286</v>
      </c>
      <c r="D197" s="22">
        <v>47999.43</v>
      </c>
      <c r="E197" s="89" t="s">
        <v>578</v>
      </c>
      <c r="F197" s="18" t="s">
        <v>14</v>
      </c>
    </row>
    <row r="198" spans="1:6" ht="26.25" x14ac:dyDescent="0.25">
      <c r="A198" s="19" t="s">
        <v>289</v>
      </c>
      <c r="B198" s="20" t="s">
        <v>66</v>
      </c>
      <c r="C198" s="21" t="s">
        <v>290</v>
      </c>
      <c r="D198" s="22">
        <v>47999.93</v>
      </c>
      <c r="E198" s="89" t="s">
        <v>578</v>
      </c>
      <c r="F198" s="18" t="s">
        <v>191</v>
      </c>
    </row>
    <row r="199" spans="1:6" ht="39" x14ac:dyDescent="0.25">
      <c r="A199" s="19" t="s">
        <v>291</v>
      </c>
      <c r="B199" s="20" t="s">
        <v>66</v>
      </c>
      <c r="C199" s="21" t="s">
        <v>292</v>
      </c>
      <c r="D199" s="22">
        <v>87868.38</v>
      </c>
      <c r="E199" s="89" t="s">
        <v>578</v>
      </c>
      <c r="F199" s="18" t="s">
        <v>191</v>
      </c>
    </row>
    <row r="200" spans="1:6" ht="26.25" x14ac:dyDescent="0.25">
      <c r="A200" s="19" t="s">
        <v>317</v>
      </c>
      <c r="B200" s="20" t="s">
        <v>66</v>
      </c>
      <c r="C200" s="21" t="s">
        <v>318</v>
      </c>
      <c r="D200" s="22">
        <v>79925.19</v>
      </c>
      <c r="E200" s="89" t="s">
        <v>578</v>
      </c>
      <c r="F200" s="18" t="s">
        <v>191</v>
      </c>
    </row>
    <row r="201" spans="1:6" ht="26.25" x14ac:dyDescent="0.25">
      <c r="A201" s="19" t="s">
        <v>319</v>
      </c>
      <c r="B201" s="20" t="s">
        <v>66</v>
      </c>
      <c r="C201" s="21" t="s">
        <v>320</v>
      </c>
      <c r="D201" s="22">
        <v>44215.33</v>
      </c>
      <c r="E201" s="89" t="s">
        <v>578</v>
      </c>
      <c r="F201" s="18" t="s">
        <v>191</v>
      </c>
    </row>
    <row r="202" spans="1:6" ht="26.25" x14ac:dyDescent="0.25">
      <c r="A202" s="19" t="s">
        <v>321</v>
      </c>
      <c r="B202" s="20" t="s">
        <v>66</v>
      </c>
      <c r="C202" s="21" t="s">
        <v>322</v>
      </c>
      <c r="D202" s="22">
        <v>89947.34</v>
      </c>
      <c r="E202" s="89" t="s">
        <v>578</v>
      </c>
      <c r="F202" s="18" t="s">
        <v>191</v>
      </c>
    </row>
    <row r="203" spans="1:6" ht="26.25" x14ac:dyDescent="0.25">
      <c r="A203" s="19" t="s">
        <v>323</v>
      </c>
      <c r="B203" s="20" t="s">
        <v>66</v>
      </c>
      <c r="C203" s="21" t="s">
        <v>324</v>
      </c>
      <c r="D203" s="22">
        <v>17000</v>
      </c>
      <c r="E203" s="89" t="s">
        <v>578</v>
      </c>
      <c r="F203" s="18" t="s">
        <v>14</v>
      </c>
    </row>
    <row r="204" spans="1:6" ht="26.25" x14ac:dyDescent="0.25">
      <c r="A204" s="19" t="s">
        <v>327</v>
      </c>
      <c r="B204" s="56" t="s">
        <v>94</v>
      </c>
      <c r="C204" s="21" t="s">
        <v>328</v>
      </c>
      <c r="D204" s="22">
        <v>36565.120000000003</v>
      </c>
      <c r="E204" s="89" t="s">
        <v>578</v>
      </c>
      <c r="F204" s="18" t="s">
        <v>14</v>
      </c>
    </row>
    <row r="205" spans="1:6" ht="51.75" x14ac:dyDescent="0.25">
      <c r="A205" s="19" t="s">
        <v>331</v>
      </c>
      <c r="B205" s="56" t="s">
        <v>94</v>
      </c>
      <c r="C205" s="21" t="s">
        <v>332</v>
      </c>
      <c r="D205" s="22">
        <v>1150</v>
      </c>
      <c r="E205" s="89" t="s">
        <v>578</v>
      </c>
      <c r="F205" s="18" t="s">
        <v>14</v>
      </c>
    </row>
    <row r="206" spans="1:6" ht="60.75" customHeight="1" x14ac:dyDescent="0.25">
      <c r="A206" s="19" t="s">
        <v>335</v>
      </c>
      <c r="B206" s="20" t="s">
        <v>94</v>
      </c>
      <c r="C206" s="21" t="s">
        <v>336</v>
      </c>
      <c r="D206" s="22">
        <v>885.6</v>
      </c>
      <c r="E206" s="89" t="s">
        <v>578</v>
      </c>
      <c r="F206" s="18" t="s">
        <v>14</v>
      </c>
    </row>
    <row r="207" spans="1:6" ht="26.25" x14ac:dyDescent="0.25">
      <c r="A207" s="19" t="s">
        <v>337</v>
      </c>
      <c r="B207" s="20" t="s">
        <v>94</v>
      </c>
      <c r="C207" s="21" t="s">
        <v>338</v>
      </c>
      <c r="D207" s="22">
        <v>8000</v>
      </c>
      <c r="E207" s="89" t="s">
        <v>578</v>
      </c>
      <c r="F207" s="18" t="s">
        <v>339</v>
      </c>
    </row>
    <row r="208" spans="1:6" ht="77.25" x14ac:dyDescent="0.25">
      <c r="A208" s="19" t="s">
        <v>340</v>
      </c>
      <c r="B208" s="20" t="s">
        <v>94</v>
      </c>
      <c r="C208" s="21" t="s">
        <v>341</v>
      </c>
      <c r="D208" s="22">
        <v>3690</v>
      </c>
      <c r="E208" s="89" t="s">
        <v>578</v>
      </c>
      <c r="F208" s="18" t="s">
        <v>14</v>
      </c>
    </row>
    <row r="209" spans="1:6" ht="39" x14ac:dyDescent="0.25">
      <c r="A209" s="19" t="s">
        <v>342</v>
      </c>
      <c r="B209" s="20" t="s">
        <v>94</v>
      </c>
      <c r="C209" s="21" t="s">
        <v>343</v>
      </c>
      <c r="D209" s="22">
        <v>6841.24</v>
      </c>
      <c r="E209" s="89" t="s">
        <v>578</v>
      </c>
      <c r="F209" s="18" t="s">
        <v>188</v>
      </c>
    </row>
    <row r="210" spans="1:6" ht="51.75" x14ac:dyDescent="0.25">
      <c r="A210" s="19" t="s">
        <v>344</v>
      </c>
      <c r="B210" s="20" t="s">
        <v>94</v>
      </c>
      <c r="C210" s="21" t="s">
        <v>345</v>
      </c>
      <c r="D210" s="22">
        <v>15000</v>
      </c>
      <c r="E210" s="89" t="s">
        <v>578</v>
      </c>
      <c r="F210" s="18" t="s">
        <v>14</v>
      </c>
    </row>
    <row r="211" spans="1:6" ht="39" x14ac:dyDescent="0.25">
      <c r="A211" s="24" t="s">
        <v>346</v>
      </c>
      <c r="B211" s="20" t="s">
        <v>94</v>
      </c>
      <c r="C211" s="25" t="s">
        <v>347</v>
      </c>
      <c r="D211" s="26">
        <v>37073.31</v>
      </c>
      <c r="E211" s="89" t="s">
        <v>578</v>
      </c>
      <c r="F211" s="18" t="s">
        <v>14</v>
      </c>
    </row>
    <row r="212" spans="1:6" ht="26.25" x14ac:dyDescent="0.25">
      <c r="A212" s="19" t="s">
        <v>352</v>
      </c>
      <c r="B212" s="20" t="s">
        <v>94</v>
      </c>
      <c r="C212" s="21" t="s">
        <v>353</v>
      </c>
      <c r="D212" s="22">
        <v>5000</v>
      </c>
      <c r="E212" s="89" t="s">
        <v>578</v>
      </c>
      <c r="F212" s="18" t="s">
        <v>14</v>
      </c>
    </row>
    <row r="213" spans="1:6" ht="26.25" x14ac:dyDescent="0.25">
      <c r="A213" s="19" t="s">
        <v>382</v>
      </c>
      <c r="B213" s="20" t="s">
        <v>26</v>
      </c>
      <c r="C213" s="21" t="s">
        <v>383</v>
      </c>
      <c r="D213" s="22">
        <v>8000</v>
      </c>
      <c r="E213" s="89" t="s">
        <v>578</v>
      </c>
      <c r="F213" s="18" t="s">
        <v>14</v>
      </c>
    </row>
    <row r="214" spans="1:6" ht="39" x14ac:dyDescent="0.25">
      <c r="A214" s="19" t="s">
        <v>430</v>
      </c>
      <c r="B214" s="20" t="s">
        <v>94</v>
      </c>
      <c r="C214" s="21" t="s">
        <v>431</v>
      </c>
      <c r="D214" s="22">
        <v>20000</v>
      </c>
      <c r="E214" s="89" t="s">
        <v>578</v>
      </c>
      <c r="F214" s="18" t="s">
        <v>14</v>
      </c>
    </row>
    <row r="215" spans="1:6" ht="39" x14ac:dyDescent="0.25">
      <c r="A215" s="19" t="s">
        <v>432</v>
      </c>
      <c r="B215" s="20" t="s">
        <v>94</v>
      </c>
      <c r="C215" s="21" t="s">
        <v>433</v>
      </c>
      <c r="D215" s="22">
        <v>1500</v>
      </c>
      <c r="E215" s="89" t="s">
        <v>578</v>
      </c>
      <c r="F215" s="18" t="s">
        <v>14</v>
      </c>
    </row>
    <row r="216" spans="1:6" ht="51.75" x14ac:dyDescent="0.25">
      <c r="A216" s="19" t="s">
        <v>434</v>
      </c>
      <c r="B216" s="20" t="s">
        <v>94</v>
      </c>
      <c r="C216" s="21" t="s">
        <v>435</v>
      </c>
      <c r="D216" s="22">
        <v>25000</v>
      </c>
      <c r="E216" s="89" t="s">
        <v>578</v>
      </c>
      <c r="F216" s="18" t="s">
        <v>14</v>
      </c>
    </row>
    <row r="217" spans="1:6" ht="51.75" x14ac:dyDescent="0.25">
      <c r="A217" s="19" t="s">
        <v>436</v>
      </c>
      <c r="B217" s="20" t="s">
        <v>94</v>
      </c>
      <c r="C217" s="21" t="s">
        <v>437</v>
      </c>
      <c r="D217" s="22">
        <v>25000</v>
      </c>
      <c r="E217" s="89" t="s">
        <v>578</v>
      </c>
      <c r="F217" s="18" t="s">
        <v>14</v>
      </c>
    </row>
    <row r="218" spans="1:6" ht="26.25" x14ac:dyDescent="0.25">
      <c r="A218" s="19" t="s">
        <v>438</v>
      </c>
      <c r="B218" s="20" t="s">
        <v>94</v>
      </c>
      <c r="C218" s="21" t="s">
        <v>439</v>
      </c>
      <c r="D218" s="22">
        <v>10000</v>
      </c>
      <c r="E218" s="89" t="s">
        <v>578</v>
      </c>
      <c r="F218" s="18" t="s">
        <v>14</v>
      </c>
    </row>
    <row r="219" spans="1:6" ht="39" x14ac:dyDescent="0.25">
      <c r="A219" s="19" t="s">
        <v>440</v>
      </c>
      <c r="B219" s="20" t="s">
        <v>94</v>
      </c>
      <c r="C219" s="21" t="s">
        <v>441</v>
      </c>
      <c r="D219" s="22">
        <v>10000</v>
      </c>
      <c r="E219" s="89" t="s">
        <v>578</v>
      </c>
      <c r="F219" s="18" t="s">
        <v>14</v>
      </c>
    </row>
    <row r="220" spans="1:6" ht="26.25" x14ac:dyDescent="0.25">
      <c r="A220" s="19" t="s">
        <v>442</v>
      </c>
      <c r="B220" s="20" t="s">
        <v>94</v>
      </c>
      <c r="C220" s="21" t="s">
        <v>443</v>
      </c>
      <c r="D220" s="22">
        <v>11116.13</v>
      </c>
      <c r="E220" s="89" t="s">
        <v>578</v>
      </c>
      <c r="F220" s="18" t="s">
        <v>14</v>
      </c>
    </row>
    <row r="221" spans="1:6" ht="26.25" x14ac:dyDescent="0.25">
      <c r="A221" s="19" t="s">
        <v>448</v>
      </c>
      <c r="B221" s="20"/>
      <c r="C221" s="21" t="s">
        <v>449</v>
      </c>
      <c r="D221" s="22">
        <v>20000</v>
      </c>
      <c r="E221" s="89" t="s">
        <v>578</v>
      </c>
      <c r="F221" s="18" t="s">
        <v>14</v>
      </c>
    </row>
    <row r="222" spans="1:6" ht="64.5" x14ac:dyDescent="0.25">
      <c r="A222" s="19" t="s">
        <v>450</v>
      </c>
      <c r="B222" s="20"/>
      <c r="C222" s="21" t="s">
        <v>451</v>
      </c>
      <c r="D222" s="22">
        <v>165097.57999999999</v>
      </c>
      <c r="E222" s="89" t="s">
        <v>578</v>
      </c>
      <c r="F222" s="18" t="s">
        <v>14</v>
      </c>
    </row>
    <row r="223" spans="1:6" ht="64.5" x14ac:dyDescent="0.25">
      <c r="A223" s="19" t="s">
        <v>452</v>
      </c>
      <c r="B223" s="20"/>
      <c r="C223" s="21" t="s">
        <v>453</v>
      </c>
      <c r="D223" s="22">
        <v>12450.3</v>
      </c>
      <c r="E223" s="89" t="s">
        <v>578</v>
      </c>
      <c r="F223" s="18" t="s">
        <v>14</v>
      </c>
    </row>
    <row r="224" spans="1:6" ht="26.25" x14ac:dyDescent="0.25">
      <c r="A224" s="19" t="s">
        <v>469</v>
      </c>
      <c r="B224" s="20" t="s">
        <v>66</v>
      </c>
      <c r="C224" s="21" t="s">
        <v>470</v>
      </c>
      <c r="D224" s="22">
        <v>20000</v>
      </c>
      <c r="E224" s="89" t="s">
        <v>578</v>
      </c>
      <c r="F224" s="18" t="s">
        <v>14</v>
      </c>
    </row>
    <row r="225" spans="1:6" ht="39" x14ac:dyDescent="0.25">
      <c r="A225" s="19" t="s">
        <v>474</v>
      </c>
      <c r="B225" s="20" t="s">
        <v>12</v>
      </c>
      <c r="C225" s="21" t="s">
        <v>475</v>
      </c>
      <c r="D225" s="22">
        <v>8000</v>
      </c>
      <c r="E225" s="89" t="s">
        <v>578</v>
      </c>
      <c r="F225" s="18" t="s">
        <v>476</v>
      </c>
    </row>
    <row r="226" spans="1:6" ht="39" x14ac:dyDescent="0.25">
      <c r="A226" s="19" t="s">
        <v>477</v>
      </c>
      <c r="B226" s="20" t="s">
        <v>12</v>
      </c>
      <c r="C226" s="21" t="s">
        <v>478</v>
      </c>
      <c r="D226" s="22">
        <v>18000</v>
      </c>
      <c r="E226" s="89" t="s">
        <v>578</v>
      </c>
      <c r="F226" s="18" t="s">
        <v>476</v>
      </c>
    </row>
    <row r="227" spans="1:6" ht="26.25" x14ac:dyDescent="0.25">
      <c r="A227" s="19" t="s">
        <v>479</v>
      </c>
      <c r="B227" s="20" t="s">
        <v>26</v>
      </c>
      <c r="C227" s="21" t="s">
        <v>480</v>
      </c>
      <c r="D227" s="22">
        <v>24000</v>
      </c>
      <c r="E227" s="89" t="s">
        <v>578</v>
      </c>
      <c r="F227" s="18" t="s">
        <v>481</v>
      </c>
    </row>
    <row r="228" spans="1:6" ht="26.25" x14ac:dyDescent="0.25">
      <c r="A228" s="19" t="s">
        <v>482</v>
      </c>
      <c r="B228" s="20" t="s">
        <v>26</v>
      </c>
      <c r="C228" s="21" t="s">
        <v>483</v>
      </c>
      <c r="D228" s="22">
        <v>21020</v>
      </c>
      <c r="E228" s="89" t="s">
        <v>578</v>
      </c>
      <c r="F228" s="18" t="s">
        <v>476</v>
      </c>
    </row>
    <row r="229" spans="1:6" ht="26.25" x14ac:dyDescent="0.25">
      <c r="A229" s="19" t="s">
        <v>487</v>
      </c>
      <c r="B229" s="20" t="s">
        <v>26</v>
      </c>
      <c r="C229" s="21" t="s">
        <v>488</v>
      </c>
      <c r="D229" s="22">
        <v>15787</v>
      </c>
      <c r="E229" s="89" t="s">
        <v>578</v>
      </c>
      <c r="F229" s="18" t="s">
        <v>489</v>
      </c>
    </row>
    <row r="230" spans="1:6" ht="26.25" x14ac:dyDescent="0.25">
      <c r="A230" s="19" t="s">
        <v>490</v>
      </c>
      <c r="B230" s="20" t="s">
        <v>12</v>
      </c>
      <c r="C230" s="21" t="s">
        <v>491</v>
      </c>
      <c r="D230" s="22">
        <v>18341</v>
      </c>
      <c r="E230" s="89" t="s">
        <v>578</v>
      </c>
      <c r="F230" s="18" t="s">
        <v>489</v>
      </c>
    </row>
    <row r="231" spans="1:6" ht="39" x14ac:dyDescent="0.25">
      <c r="A231" s="19" t="s">
        <v>495</v>
      </c>
      <c r="B231" s="20" t="s">
        <v>12</v>
      </c>
      <c r="C231" s="21" t="s">
        <v>496</v>
      </c>
      <c r="D231" s="22">
        <v>255000</v>
      </c>
      <c r="E231" s="89" t="s">
        <v>578</v>
      </c>
      <c r="F231" s="18" t="s">
        <v>489</v>
      </c>
    </row>
    <row r="232" spans="1:6" ht="39" x14ac:dyDescent="0.25">
      <c r="A232" s="19" t="s">
        <v>497</v>
      </c>
      <c r="B232" s="20" t="s">
        <v>12</v>
      </c>
      <c r="C232" s="21" t="s">
        <v>498</v>
      </c>
      <c r="D232" s="22">
        <v>239010</v>
      </c>
      <c r="E232" s="89" t="s">
        <v>578</v>
      </c>
      <c r="F232" s="18" t="s">
        <v>489</v>
      </c>
    </row>
    <row r="233" spans="1:6" ht="39" x14ac:dyDescent="0.25">
      <c r="A233" s="19" t="s">
        <v>499</v>
      </c>
      <c r="B233" s="20" t="s">
        <v>12</v>
      </c>
      <c r="C233" s="21" t="s">
        <v>500</v>
      </c>
      <c r="D233" s="22">
        <v>85609.600000000006</v>
      </c>
      <c r="E233" s="89" t="s">
        <v>578</v>
      </c>
      <c r="F233" s="18" t="s">
        <v>476</v>
      </c>
    </row>
    <row r="234" spans="1:6" ht="39" x14ac:dyDescent="0.25">
      <c r="A234" s="19" t="s">
        <v>501</v>
      </c>
      <c r="B234" s="20" t="s">
        <v>12</v>
      </c>
      <c r="C234" s="21" t="s">
        <v>502</v>
      </c>
      <c r="D234" s="22">
        <v>207248.64000000001</v>
      </c>
      <c r="E234" s="89" t="s">
        <v>578</v>
      </c>
      <c r="F234" s="18" t="s">
        <v>481</v>
      </c>
    </row>
    <row r="235" spans="1:6" ht="26.25" x14ac:dyDescent="0.25">
      <c r="A235" s="19" t="s">
        <v>503</v>
      </c>
      <c r="B235" s="20" t="s">
        <v>66</v>
      </c>
      <c r="C235" s="21" t="s">
        <v>504</v>
      </c>
      <c r="D235" s="22">
        <v>105000</v>
      </c>
      <c r="E235" s="89" t="s">
        <v>578</v>
      </c>
      <c r="F235" s="18" t="s">
        <v>505</v>
      </c>
    </row>
    <row r="236" spans="1:6" ht="26.25" x14ac:dyDescent="0.25">
      <c r="A236" s="19" t="s">
        <v>506</v>
      </c>
      <c r="B236" s="20" t="s">
        <v>66</v>
      </c>
      <c r="C236" s="21" t="s">
        <v>507</v>
      </c>
      <c r="D236" s="22">
        <v>40000</v>
      </c>
      <c r="E236" s="89" t="s">
        <v>578</v>
      </c>
      <c r="F236" s="18" t="s">
        <v>505</v>
      </c>
    </row>
    <row r="237" spans="1:6" ht="26.25" x14ac:dyDescent="0.25">
      <c r="A237" s="19" t="s">
        <v>508</v>
      </c>
      <c r="B237" s="20" t="s">
        <v>66</v>
      </c>
      <c r="C237" s="21" t="s">
        <v>509</v>
      </c>
      <c r="D237" s="22">
        <v>87459.7</v>
      </c>
      <c r="E237" s="89" t="s">
        <v>578</v>
      </c>
      <c r="F237" s="18" t="s">
        <v>510</v>
      </c>
    </row>
    <row r="238" spans="1:6" ht="26.25" x14ac:dyDescent="0.25">
      <c r="A238" s="19" t="s">
        <v>511</v>
      </c>
      <c r="B238" s="20" t="s">
        <v>66</v>
      </c>
      <c r="C238" s="21" t="s">
        <v>512</v>
      </c>
      <c r="D238" s="22">
        <v>40000</v>
      </c>
      <c r="E238" s="89" t="s">
        <v>578</v>
      </c>
      <c r="F238" s="18" t="s">
        <v>505</v>
      </c>
    </row>
    <row r="239" spans="1:6" ht="26.25" x14ac:dyDescent="0.25">
      <c r="A239" s="19" t="s">
        <v>513</v>
      </c>
      <c r="B239" s="20" t="s">
        <v>66</v>
      </c>
      <c r="C239" s="21" t="s">
        <v>514</v>
      </c>
      <c r="D239" s="22">
        <v>30000</v>
      </c>
      <c r="E239" s="89" t="s">
        <v>578</v>
      </c>
      <c r="F239" s="18" t="s">
        <v>505</v>
      </c>
    </row>
    <row r="240" spans="1:6" ht="26.25" x14ac:dyDescent="0.25">
      <c r="A240" s="19" t="s">
        <v>515</v>
      </c>
      <c r="B240" s="20" t="s">
        <v>66</v>
      </c>
      <c r="C240" s="21" t="s">
        <v>516</v>
      </c>
      <c r="D240" s="22">
        <v>25000</v>
      </c>
      <c r="E240" s="89" t="s">
        <v>578</v>
      </c>
      <c r="F240" s="18" t="s">
        <v>505</v>
      </c>
    </row>
    <row r="241" spans="1:6" ht="26.25" x14ac:dyDescent="0.25">
      <c r="A241" s="19" t="s">
        <v>517</v>
      </c>
      <c r="B241" s="20" t="s">
        <v>66</v>
      </c>
      <c r="C241" s="21" t="s">
        <v>518</v>
      </c>
      <c r="D241" s="22">
        <v>30000</v>
      </c>
      <c r="E241" s="89" t="s">
        <v>578</v>
      </c>
      <c r="F241" s="18" t="s">
        <v>505</v>
      </c>
    </row>
    <row r="242" spans="1:6" ht="26.25" x14ac:dyDescent="0.25">
      <c r="A242" s="19" t="s">
        <v>521</v>
      </c>
      <c r="B242" s="20" t="s">
        <v>12</v>
      </c>
      <c r="C242" s="21" t="s">
        <v>522</v>
      </c>
      <c r="D242" s="22">
        <v>9600</v>
      </c>
      <c r="E242" s="89" t="s">
        <v>578</v>
      </c>
      <c r="F242" s="18" t="s">
        <v>476</v>
      </c>
    </row>
    <row r="243" spans="1:6" ht="26.25" x14ac:dyDescent="0.25">
      <c r="A243" s="19" t="s">
        <v>523</v>
      </c>
      <c r="B243" s="20" t="s">
        <v>66</v>
      </c>
      <c r="C243" s="21" t="s">
        <v>524</v>
      </c>
      <c r="D243" s="22">
        <v>251720</v>
      </c>
      <c r="E243" s="89" t="s">
        <v>578</v>
      </c>
      <c r="F243" s="18" t="s">
        <v>476</v>
      </c>
    </row>
    <row r="244" spans="1:6" ht="39" x14ac:dyDescent="0.25">
      <c r="A244" s="19" t="s">
        <v>525</v>
      </c>
      <c r="B244" s="20" t="s">
        <v>66</v>
      </c>
      <c r="C244" s="21" t="s">
        <v>526</v>
      </c>
      <c r="D244" s="22">
        <v>440572</v>
      </c>
      <c r="E244" s="89" t="s">
        <v>578</v>
      </c>
      <c r="F244" s="18" t="s">
        <v>476</v>
      </c>
    </row>
    <row r="245" spans="1:6" ht="39" x14ac:dyDescent="0.25">
      <c r="A245" s="19" t="s">
        <v>527</v>
      </c>
      <c r="B245" s="20"/>
      <c r="C245" s="21" t="s">
        <v>528</v>
      </c>
      <c r="D245" s="22">
        <v>438621.19</v>
      </c>
      <c r="E245" s="89" t="s">
        <v>578</v>
      </c>
      <c r="F245" s="18" t="s">
        <v>481</v>
      </c>
    </row>
    <row r="246" spans="1:6" x14ac:dyDescent="0.25">
      <c r="A246" s="19"/>
      <c r="B246" s="20"/>
      <c r="C246" s="23"/>
      <c r="D246" s="70">
        <f>SUM(D169:D245)</f>
        <v>7187429.2299999995</v>
      </c>
      <c r="E246" s="17"/>
      <c r="F246" s="18"/>
    </row>
    <row r="247" spans="1:6" ht="26.25" x14ac:dyDescent="0.25">
      <c r="A247" s="19"/>
      <c r="B247" s="20"/>
      <c r="C247" s="23" t="s">
        <v>530</v>
      </c>
      <c r="D247" s="22"/>
      <c r="E247" s="17"/>
      <c r="F247" s="18"/>
    </row>
    <row r="248" spans="1:6" x14ac:dyDescent="0.25">
      <c r="A248" s="19"/>
      <c r="B248" s="20"/>
      <c r="C248" s="21"/>
      <c r="D248" s="22"/>
      <c r="E248" s="17"/>
      <c r="F248" s="18"/>
    </row>
    <row r="249" spans="1:6" x14ac:dyDescent="0.25">
      <c r="A249" s="13" t="s">
        <v>531</v>
      </c>
      <c r="B249" s="14"/>
      <c r="C249" s="15" t="s">
        <v>532</v>
      </c>
      <c r="D249" s="16"/>
      <c r="E249" s="17"/>
      <c r="F249" s="18"/>
    </row>
    <row r="250" spans="1:6" ht="15.75" thickBot="1" x14ac:dyDescent="0.3">
      <c r="A250" s="32" t="s">
        <v>533</v>
      </c>
      <c r="B250" s="32"/>
      <c r="C250" s="33" t="s">
        <v>534</v>
      </c>
      <c r="D250" s="34">
        <v>158488.12</v>
      </c>
      <c r="E250" s="35">
        <f>D250</f>
        <v>158488.12</v>
      </c>
      <c r="F250" s="36"/>
    </row>
    <row r="251" spans="1:6" ht="15.75" thickBot="1" x14ac:dyDescent="0.3">
      <c r="A251" s="37"/>
      <c r="B251" s="37"/>
      <c r="C251" s="38"/>
      <c r="D251" s="39"/>
      <c r="E251" s="39"/>
      <c r="F251" s="40"/>
    </row>
    <row r="252" spans="1:6" ht="15.75" thickBot="1" x14ac:dyDescent="0.3">
      <c r="A252" s="4"/>
      <c r="B252" s="7"/>
      <c r="C252" s="41" t="s">
        <v>535</v>
      </c>
      <c r="D252" s="42"/>
      <c r="E252" s="42">
        <f>E247+E250</f>
        <v>158488.12</v>
      </c>
      <c r="F252" s="42"/>
    </row>
    <row r="253" spans="1:6" x14ac:dyDescent="0.25">
      <c r="A253" s="4"/>
      <c r="B253" s="7"/>
      <c r="C253" s="4"/>
      <c r="D253" s="4"/>
      <c r="E253" s="91"/>
      <c r="F253" s="6"/>
    </row>
    <row r="254" spans="1:6" ht="15.75" thickBot="1" x14ac:dyDescent="0.3">
      <c r="A254" s="4"/>
      <c r="B254" s="7"/>
      <c r="C254" s="4"/>
      <c r="D254" s="4"/>
      <c r="E254" s="91"/>
      <c r="F254" s="6"/>
    </row>
    <row r="255" spans="1:6" ht="18.75" x14ac:dyDescent="0.3">
      <c r="A255" s="4"/>
      <c r="B255" s="7"/>
      <c r="C255" s="104" t="s">
        <v>536</v>
      </c>
      <c r="D255" s="105"/>
      <c r="E255" s="43" t="s">
        <v>537</v>
      </c>
      <c r="F255" s="5"/>
    </row>
    <row r="256" spans="1:6" x14ac:dyDescent="0.25">
      <c r="A256" s="4"/>
      <c r="B256" s="7"/>
      <c r="C256" s="102" t="s">
        <v>538</v>
      </c>
      <c r="D256" s="103"/>
      <c r="E256" s="44">
        <v>3473562.0700000003</v>
      </c>
      <c r="F256" s="5"/>
    </row>
    <row r="257" spans="1:6" x14ac:dyDescent="0.25">
      <c r="A257" s="4"/>
      <c r="B257" s="7"/>
      <c r="C257" s="102" t="s">
        <v>539</v>
      </c>
      <c r="D257" s="103"/>
      <c r="E257" s="44">
        <f>SUMIF(F7:F250,"ΔΕΗ",D7:D250)</f>
        <v>8000</v>
      </c>
      <c r="F257" s="5"/>
    </row>
    <row r="258" spans="1:6" x14ac:dyDescent="0.25">
      <c r="A258" s="4"/>
      <c r="B258" s="7"/>
      <c r="C258" s="102" t="s">
        <v>540</v>
      </c>
      <c r="D258" s="103"/>
      <c r="E258" s="44">
        <f>SUMIF(F7:F250,"ΙΔΙΑ ΕΣΟΔΑ-ΔΩΡΕΑ ΚΑΡΑΝΑΣΤΑΣΗ",D7:D250)</f>
        <v>196841.24</v>
      </c>
      <c r="F258" s="5"/>
    </row>
    <row r="259" spans="1:6" x14ac:dyDescent="0.25">
      <c r="A259" s="4"/>
      <c r="B259" s="7"/>
      <c r="C259" s="102" t="s">
        <v>541</v>
      </c>
      <c r="D259" s="103"/>
      <c r="E259" s="44">
        <f>SUMIF(F7:F250,"ΙΔΙΑ ΕΣΟΔΑ-ΔΩΡEA ΚΟΥΣIOY",D7:D250)</f>
        <v>1836698.98</v>
      </c>
      <c r="F259" s="45"/>
    </row>
    <row r="260" spans="1:6" x14ac:dyDescent="0.25">
      <c r="A260" s="4"/>
      <c r="B260" s="7"/>
      <c r="C260" s="102" t="s">
        <v>191</v>
      </c>
      <c r="D260" s="103"/>
      <c r="E260" s="44">
        <f>SUMIF(F7:F250,"ΣΑΤΑ Χ.Υ.",D7:D250)</f>
        <v>1840336.2500000002</v>
      </c>
      <c r="F260" s="45"/>
    </row>
    <row r="261" spans="1:6" x14ac:dyDescent="0.25">
      <c r="A261" s="4"/>
      <c r="B261" s="7"/>
      <c r="C261" s="102" t="s">
        <v>228</v>
      </c>
      <c r="D261" s="103"/>
      <c r="E261" s="44">
        <f>SUMIF(F8:F251,"ΣΑΤΑ",D8:D251)</f>
        <v>767360.00000000012</v>
      </c>
      <c r="F261" s="45"/>
    </row>
    <row r="262" spans="1:6" x14ac:dyDescent="0.25">
      <c r="A262" s="4"/>
      <c r="B262" s="7"/>
      <c r="C262" s="102" t="s">
        <v>202</v>
      </c>
      <c r="D262" s="103"/>
      <c r="E262" s="44">
        <f>SUMIF(F8:F251,"ΣΑΤΑ - ΣΑΤΑ Χ.Υ.",D8:D251)</f>
        <v>130000</v>
      </c>
      <c r="F262" s="45"/>
    </row>
    <row r="263" spans="1:6" x14ac:dyDescent="0.25">
      <c r="A263" s="4"/>
      <c r="B263" s="7"/>
      <c r="C263" s="102" t="s">
        <v>105</v>
      </c>
      <c r="D263" s="103"/>
      <c r="E263" s="44">
        <f>SUMIF(F9:F252,"ΣΑΤΑ ΣΧΟΛΕΙΩΝ",D9:D252)</f>
        <v>219600</v>
      </c>
      <c r="F263" s="5"/>
    </row>
    <row r="264" spans="1:6" x14ac:dyDescent="0.25">
      <c r="A264" s="4"/>
      <c r="B264" s="7"/>
      <c r="C264" s="102" t="s">
        <v>542</v>
      </c>
      <c r="D264" s="103"/>
      <c r="E264" s="44">
        <f>SUMIF(F10:F253,"ΣΑΤΑ-ΠΥΡΟΠΡ",D10:D253)</f>
        <v>17000</v>
      </c>
      <c r="F264" s="5"/>
    </row>
    <row r="265" spans="1:6" x14ac:dyDescent="0.25">
      <c r="A265" s="4"/>
      <c r="B265" s="7"/>
      <c r="C265" s="102" t="s">
        <v>476</v>
      </c>
      <c r="D265" s="103"/>
      <c r="E265" s="44">
        <f>SUMIF(F11:F253,"ΕΣΠΑ",D11:D253)</f>
        <v>834521.59999999998</v>
      </c>
      <c r="F265" s="5"/>
    </row>
    <row r="266" spans="1:6" x14ac:dyDescent="0.25">
      <c r="A266" s="4"/>
      <c r="B266" s="7"/>
      <c r="C266" s="102" t="s">
        <v>543</v>
      </c>
      <c r="D266" s="103"/>
      <c r="E266" s="44">
        <f>SUMIF(F12:F253,"ΠΡΑΣ. ΤΑΜΕΙΟ",D12:D253)</f>
        <v>669869.83000000007</v>
      </c>
      <c r="F266" s="5"/>
    </row>
    <row r="267" spans="1:6" x14ac:dyDescent="0.25">
      <c r="A267" s="4"/>
      <c r="B267" s="7"/>
      <c r="C267" s="102" t="s">
        <v>544</v>
      </c>
      <c r="D267" s="103"/>
      <c r="E267" s="44">
        <f>SUMIF(F13:F254,"ΥΠ.ΕΣ",D13:D254)</f>
        <v>280000</v>
      </c>
      <c r="F267" s="5"/>
    </row>
    <row r="268" spans="1:6" x14ac:dyDescent="0.25">
      <c r="A268" s="4"/>
      <c r="B268" s="7"/>
      <c r="C268" s="102" t="s">
        <v>545</v>
      </c>
      <c r="D268" s="103"/>
      <c r="E268" s="44">
        <f>SUMIF(F14:F255,"ΥΠ.ΑΓΡ.ΑΝΑΠΤ",D14:D255)</f>
        <v>87459.7</v>
      </c>
      <c r="F268" s="5"/>
    </row>
    <row r="269" spans="1:6" ht="15.75" thickBot="1" x14ac:dyDescent="0.3">
      <c r="A269" s="4"/>
      <c r="B269" s="7"/>
      <c r="C269" s="102" t="s">
        <v>546</v>
      </c>
      <c r="D269" s="103"/>
      <c r="E269" s="46">
        <f>SUMIF(F15:F256,"ΠΔΕ",D15:D256)</f>
        <v>528138</v>
      </c>
      <c r="F269" s="5"/>
    </row>
    <row r="270" spans="1:6" ht="39.75" customHeight="1" thickTop="1" thickBot="1" x14ac:dyDescent="0.3">
      <c r="A270" s="4"/>
      <c r="B270" s="7"/>
      <c r="C270" s="112" t="s">
        <v>530</v>
      </c>
      <c r="D270" s="113"/>
      <c r="E270" s="47">
        <f>SUM(E256:E269)</f>
        <v>10889387.67</v>
      </c>
      <c r="F270" s="48"/>
    </row>
    <row r="274" spans="3:9" x14ac:dyDescent="0.25">
      <c r="C274" s="110" t="s">
        <v>579</v>
      </c>
      <c r="D274" s="110"/>
      <c r="E274" s="79">
        <v>3701958.44</v>
      </c>
    </row>
    <row r="275" spans="3:9" ht="15.75" thickBot="1" x14ac:dyDescent="0.3">
      <c r="C275" s="109" t="s">
        <v>580</v>
      </c>
      <c r="D275" s="109"/>
      <c r="E275" s="79">
        <v>7187429.2300000004</v>
      </c>
    </row>
    <row r="276" spans="3:9" ht="17.25" thickTop="1" thickBot="1" x14ac:dyDescent="0.3">
      <c r="C276" s="107" t="s">
        <v>530</v>
      </c>
      <c r="D276" s="108"/>
      <c r="E276" s="92">
        <v>10889387.67</v>
      </c>
    </row>
    <row r="278" spans="3:9" x14ac:dyDescent="0.25">
      <c r="C278" s="94" t="s">
        <v>581</v>
      </c>
      <c r="D278" s="83"/>
    </row>
    <row r="279" spans="3:9" x14ac:dyDescent="0.25">
      <c r="C279" s="94" t="s">
        <v>582</v>
      </c>
      <c r="D279" s="83"/>
    </row>
    <row r="280" spans="3:9" ht="49.5" customHeight="1" x14ac:dyDescent="0.25">
      <c r="C280" s="111" t="s">
        <v>586</v>
      </c>
      <c r="D280" s="111"/>
      <c r="E280" s="111"/>
      <c r="F280" s="111"/>
      <c r="G280" s="96"/>
      <c r="H280" s="96"/>
      <c r="I280" s="96"/>
    </row>
    <row r="281" spans="3:9" x14ac:dyDescent="0.25">
      <c r="C281" s="83" t="s">
        <v>583</v>
      </c>
      <c r="D281" s="83"/>
    </row>
    <row r="282" spans="3:9" x14ac:dyDescent="0.25">
      <c r="C282" s="83"/>
      <c r="D282" s="81">
        <v>834521.59999999998</v>
      </c>
    </row>
    <row r="283" spans="3:9" x14ac:dyDescent="0.25">
      <c r="C283" s="83"/>
      <c r="D283" s="95">
        <v>669869.83000000007</v>
      </c>
    </row>
    <row r="284" spans="3:9" x14ac:dyDescent="0.25">
      <c r="C284" s="83"/>
      <c r="D284" s="82">
        <v>280000</v>
      </c>
    </row>
    <row r="285" spans="3:9" x14ac:dyDescent="0.25">
      <c r="C285" s="83"/>
      <c r="D285" s="81">
        <v>87459.7</v>
      </c>
    </row>
    <row r="286" spans="3:9" x14ac:dyDescent="0.25">
      <c r="C286" s="83"/>
      <c r="D286" s="82">
        <v>528138</v>
      </c>
    </row>
    <row r="287" spans="3:9" x14ac:dyDescent="0.25">
      <c r="C287" t="s">
        <v>584</v>
      </c>
      <c r="D287" s="79">
        <f>SUM(D282:D286)</f>
        <v>2399989.13</v>
      </c>
    </row>
    <row r="288" spans="3:9" x14ac:dyDescent="0.25">
      <c r="C288" s="93" t="s">
        <v>585</v>
      </c>
    </row>
  </sheetData>
  <sortState ref="A6:F245">
    <sortCondition ref="E7"/>
  </sortState>
  <mergeCells count="21">
    <mergeCell ref="C276:D276"/>
    <mergeCell ref="C275:D275"/>
    <mergeCell ref="C274:D274"/>
    <mergeCell ref="C280:F280"/>
    <mergeCell ref="C267:D267"/>
    <mergeCell ref="C268:D268"/>
    <mergeCell ref="C269:D269"/>
    <mergeCell ref="C270:D270"/>
    <mergeCell ref="A4:B4"/>
    <mergeCell ref="C261:D261"/>
    <mergeCell ref="C262:D262"/>
    <mergeCell ref="C263:D263"/>
    <mergeCell ref="C264:D264"/>
    <mergeCell ref="C265:D265"/>
    <mergeCell ref="C266:D266"/>
    <mergeCell ref="C255:D255"/>
    <mergeCell ref="C256:D256"/>
    <mergeCell ref="C257:D257"/>
    <mergeCell ref="C258:D258"/>
    <mergeCell ref="C259:D259"/>
    <mergeCell ref="C260:D2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"/>
  <sheetViews>
    <sheetView topLeftCell="A268" zoomScale="148" zoomScaleNormal="148" workbookViewId="0">
      <selection activeCell="C4" sqref="C4"/>
    </sheetView>
  </sheetViews>
  <sheetFormatPr defaultRowHeight="15" x14ac:dyDescent="0.25"/>
  <cols>
    <col min="1" max="1" width="16" customWidth="1"/>
    <col min="2" max="2" width="15.140625" customWidth="1"/>
    <col min="3" max="3" width="33.5703125" customWidth="1"/>
    <col min="4" max="4" width="14.42578125" customWidth="1"/>
    <col min="5" max="5" width="14.85546875" customWidth="1"/>
    <col min="6" max="6" width="15.42578125" customWidth="1"/>
  </cols>
  <sheetData>
    <row r="1" spans="1:6" ht="15.75" x14ac:dyDescent="0.25">
      <c r="A1" s="1" t="s">
        <v>0</v>
      </c>
      <c r="B1" s="2"/>
      <c r="C1" s="3"/>
      <c r="D1" s="4"/>
      <c r="E1" s="5"/>
      <c r="F1" s="6"/>
    </row>
    <row r="2" spans="1:6" ht="15.75" x14ac:dyDescent="0.25">
      <c r="A2" s="1" t="s">
        <v>1</v>
      </c>
      <c r="B2" s="2"/>
      <c r="C2" s="3"/>
      <c r="D2" s="4"/>
      <c r="E2" s="5"/>
      <c r="F2" s="6"/>
    </row>
    <row r="3" spans="1:6" ht="15.75" x14ac:dyDescent="0.25">
      <c r="A3" s="1" t="s">
        <v>2</v>
      </c>
      <c r="B3" s="2"/>
      <c r="C3" s="3"/>
      <c r="D3" s="4"/>
      <c r="E3" s="5"/>
      <c r="F3" s="6"/>
    </row>
    <row r="4" spans="1:6" ht="94.5" customHeight="1" x14ac:dyDescent="0.25">
      <c r="A4" s="115" t="s">
        <v>574</v>
      </c>
      <c r="B4" s="115"/>
      <c r="C4" s="3"/>
      <c r="D4" s="4"/>
      <c r="E4" s="5"/>
      <c r="F4" s="6"/>
    </row>
    <row r="5" spans="1:6" x14ac:dyDescent="0.25">
      <c r="A5" s="4"/>
      <c r="B5" s="7"/>
      <c r="C5" s="4"/>
      <c r="D5" s="4"/>
      <c r="E5" s="5"/>
      <c r="F5" s="6"/>
    </row>
    <row r="6" spans="1:6" ht="18.75" x14ac:dyDescent="0.25">
      <c r="A6" s="4"/>
      <c r="B6" s="7"/>
      <c r="C6" s="117" t="s">
        <v>3</v>
      </c>
      <c r="D6" s="117"/>
      <c r="E6" s="8"/>
      <c r="F6" s="8"/>
    </row>
    <row r="7" spans="1:6" x14ac:dyDescent="0.25">
      <c r="A7" s="4"/>
      <c r="B7" s="101"/>
      <c r="C7" s="116" t="s">
        <v>588</v>
      </c>
      <c r="D7" s="116"/>
      <c r="E7" s="91"/>
      <c r="F7" s="6"/>
    </row>
    <row r="8" spans="1:6" ht="27" thickBot="1" x14ac:dyDescent="0.3">
      <c r="A8" s="45" t="s">
        <v>591</v>
      </c>
      <c r="B8" s="7"/>
      <c r="C8" s="88" t="s">
        <v>592</v>
      </c>
      <c r="D8" s="99" t="s">
        <v>593</v>
      </c>
      <c r="E8" s="100" t="s">
        <v>594</v>
      </c>
      <c r="F8" s="100" t="s">
        <v>595</v>
      </c>
    </row>
    <row r="9" spans="1:6" ht="27" thickBot="1" x14ac:dyDescent="0.3">
      <c r="A9" s="53" t="s">
        <v>41</v>
      </c>
      <c r="B9" s="55" t="s">
        <v>12</v>
      </c>
      <c r="C9" s="60" t="s">
        <v>42</v>
      </c>
      <c r="D9" s="62">
        <v>15000</v>
      </c>
      <c r="E9" s="42" t="s">
        <v>561</v>
      </c>
      <c r="F9" s="51" t="s">
        <v>14</v>
      </c>
    </row>
    <row r="10" spans="1:6" ht="26.25" x14ac:dyDescent="0.25">
      <c r="A10" s="19" t="s">
        <v>51</v>
      </c>
      <c r="B10" s="20" t="s">
        <v>12</v>
      </c>
      <c r="C10" s="21" t="s">
        <v>52</v>
      </c>
      <c r="D10" s="22">
        <v>10000</v>
      </c>
      <c r="E10" s="17" t="s">
        <v>561</v>
      </c>
      <c r="F10" s="18" t="s">
        <v>14</v>
      </c>
    </row>
    <row r="11" spans="1:6" ht="26.25" x14ac:dyDescent="0.25">
      <c r="A11" s="19" t="s">
        <v>79</v>
      </c>
      <c r="B11" s="20" t="s">
        <v>12</v>
      </c>
      <c r="C11" s="21" t="s">
        <v>80</v>
      </c>
      <c r="D11" s="22">
        <v>8439</v>
      </c>
      <c r="E11" s="17" t="s">
        <v>561</v>
      </c>
      <c r="F11" s="18" t="s">
        <v>14</v>
      </c>
    </row>
    <row r="12" spans="1:6" ht="26.25" x14ac:dyDescent="0.25">
      <c r="A12" s="19" t="s">
        <v>91</v>
      </c>
      <c r="B12" s="20" t="s">
        <v>26</v>
      </c>
      <c r="C12" s="21" t="s">
        <v>92</v>
      </c>
      <c r="D12" s="22">
        <v>2000</v>
      </c>
      <c r="E12" s="17" t="s">
        <v>561</v>
      </c>
      <c r="F12" s="18" t="s">
        <v>14</v>
      </c>
    </row>
    <row r="13" spans="1:6" ht="51.75" x14ac:dyDescent="0.25">
      <c r="A13" s="19" t="s">
        <v>106</v>
      </c>
      <c r="B13" s="20" t="s">
        <v>26</v>
      </c>
      <c r="C13" s="21" t="s">
        <v>107</v>
      </c>
      <c r="D13" s="22">
        <v>20000</v>
      </c>
      <c r="E13" s="17" t="s">
        <v>561</v>
      </c>
      <c r="F13" s="18" t="s">
        <v>105</v>
      </c>
    </row>
    <row r="14" spans="1:6" ht="51.75" x14ac:dyDescent="0.25">
      <c r="A14" s="19" t="s">
        <v>116</v>
      </c>
      <c r="B14" s="20" t="s">
        <v>26</v>
      </c>
      <c r="C14" s="21" t="s">
        <v>117</v>
      </c>
      <c r="D14" s="22">
        <v>4800</v>
      </c>
      <c r="E14" s="17" t="s">
        <v>561</v>
      </c>
      <c r="F14" s="18" t="s">
        <v>14</v>
      </c>
    </row>
    <row r="15" spans="1:6" ht="51.75" x14ac:dyDescent="0.25">
      <c r="A15" s="19" t="s">
        <v>154</v>
      </c>
      <c r="B15" s="20" t="s">
        <v>12</v>
      </c>
      <c r="C15" s="21" t="s">
        <v>155</v>
      </c>
      <c r="D15" s="22">
        <v>10000</v>
      </c>
      <c r="E15" s="17" t="s">
        <v>561</v>
      </c>
      <c r="F15" s="18" t="s">
        <v>14</v>
      </c>
    </row>
    <row r="16" spans="1:6" ht="26.25" customHeight="1" x14ac:dyDescent="0.25">
      <c r="A16" s="19" t="s">
        <v>216</v>
      </c>
      <c r="B16" s="20" t="s">
        <v>66</v>
      </c>
      <c r="C16" s="21" t="s">
        <v>217</v>
      </c>
      <c r="D16" s="22">
        <v>10000</v>
      </c>
      <c r="E16" s="17" t="s">
        <v>561</v>
      </c>
      <c r="F16" s="18" t="s">
        <v>14</v>
      </c>
    </row>
    <row r="17" spans="1:6" ht="26.25" x14ac:dyDescent="0.25">
      <c r="A17" s="19" t="s">
        <v>222</v>
      </c>
      <c r="B17" s="20" t="s">
        <v>66</v>
      </c>
      <c r="C17" s="21" t="s">
        <v>223</v>
      </c>
      <c r="D17" s="22">
        <v>63000</v>
      </c>
      <c r="E17" s="17" t="s">
        <v>561</v>
      </c>
      <c r="F17" s="18" t="s">
        <v>191</v>
      </c>
    </row>
    <row r="18" spans="1:6" ht="26.25" x14ac:dyDescent="0.25">
      <c r="A18" s="19" t="s">
        <v>235</v>
      </c>
      <c r="B18" s="20" t="s">
        <v>66</v>
      </c>
      <c r="C18" s="21" t="s">
        <v>236</v>
      </c>
      <c r="D18" s="22">
        <v>15000</v>
      </c>
      <c r="E18" s="17" t="s">
        <v>561</v>
      </c>
      <c r="F18" s="18" t="s">
        <v>14</v>
      </c>
    </row>
    <row r="19" spans="1:6" ht="26.25" x14ac:dyDescent="0.25">
      <c r="A19" s="19" t="s">
        <v>239</v>
      </c>
      <c r="B19" s="20" t="s">
        <v>66</v>
      </c>
      <c r="C19" s="21" t="s">
        <v>240</v>
      </c>
      <c r="D19" s="22">
        <v>28000</v>
      </c>
      <c r="E19" s="17" t="s">
        <v>561</v>
      </c>
      <c r="F19" s="18" t="s">
        <v>191</v>
      </c>
    </row>
    <row r="20" spans="1:6" ht="26.25" x14ac:dyDescent="0.25">
      <c r="A20" s="24" t="s">
        <v>245</v>
      </c>
      <c r="B20" s="20" t="s">
        <v>66</v>
      </c>
      <c r="C20" s="25" t="s">
        <v>246</v>
      </c>
      <c r="D20" s="26">
        <v>50000</v>
      </c>
      <c r="E20" s="17" t="s">
        <v>561</v>
      </c>
      <c r="F20" s="29" t="s">
        <v>14</v>
      </c>
    </row>
    <row r="21" spans="1:6" ht="26.25" x14ac:dyDescent="0.25">
      <c r="A21" s="19" t="s">
        <v>307</v>
      </c>
      <c r="B21" s="20" t="s">
        <v>66</v>
      </c>
      <c r="C21" s="21" t="s">
        <v>308</v>
      </c>
      <c r="D21" s="22">
        <v>44925.19</v>
      </c>
      <c r="E21" s="17" t="s">
        <v>561</v>
      </c>
      <c r="F21" s="18" t="s">
        <v>228</v>
      </c>
    </row>
    <row r="22" spans="1:6" ht="26.25" x14ac:dyDescent="0.25">
      <c r="A22" s="19" t="s">
        <v>317</v>
      </c>
      <c r="B22" s="20" t="s">
        <v>66</v>
      </c>
      <c r="C22" s="21" t="s">
        <v>318</v>
      </c>
      <c r="D22" s="22">
        <v>79925.19</v>
      </c>
      <c r="E22" s="17" t="s">
        <v>561</v>
      </c>
      <c r="F22" s="18" t="s">
        <v>191</v>
      </c>
    </row>
    <row r="23" spans="1:6" ht="26.25" x14ac:dyDescent="0.25">
      <c r="A23" s="19" t="s">
        <v>376</v>
      </c>
      <c r="B23" s="20" t="s">
        <v>26</v>
      </c>
      <c r="C23" s="21" t="s">
        <v>377</v>
      </c>
      <c r="D23" s="22">
        <v>20000</v>
      </c>
      <c r="E23" s="17" t="s">
        <v>561</v>
      </c>
      <c r="F23" s="18" t="s">
        <v>14</v>
      </c>
    </row>
    <row r="24" spans="1:6" ht="51.75" x14ac:dyDescent="0.25">
      <c r="A24" s="24" t="s">
        <v>395</v>
      </c>
      <c r="B24" s="20" t="s">
        <v>12</v>
      </c>
      <c r="C24" s="25" t="s">
        <v>155</v>
      </c>
      <c r="D24" s="26">
        <v>2400</v>
      </c>
      <c r="E24" s="17" t="s">
        <v>561</v>
      </c>
      <c r="F24" s="18" t="s">
        <v>14</v>
      </c>
    </row>
    <row r="25" spans="1:6" ht="26.25" x14ac:dyDescent="0.25">
      <c r="A25" s="19" t="s">
        <v>438</v>
      </c>
      <c r="B25" s="20" t="s">
        <v>94</v>
      </c>
      <c r="C25" s="21" t="s">
        <v>439</v>
      </c>
      <c r="D25" s="22">
        <v>10000</v>
      </c>
      <c r="E25" s="17" t="s">
        <v>561</v>
      </c>
      <c r="F25" s="18" t="s">
        <v>14</v>
      </c>
    </row>
    <row r="26" spans="1:6" ht="26.25" x14ac:dyDescent="0.25">
      <c r="A26" s="19" t="s">
        <v>515</v>
      </c>
      <c r="B26" s="20" t="s">
        <v>66</v>
      </c>
      <c r="C26" s="21" t="s">
        <v>516</v>
      </c>
      <c r="D26" s="22">
        <v>25000</v>
      </c>
      <c r="E26" s="17" t="s">
        <v>561</v>
      </c>
      <c r="F26" s="18" t="s">
        <v>505</v>
      </c>
    </row>
    <row r="27" spans="1:6" ht="39" x14ac:dyDescent="0.25">
      <c r="A27" s="19" t="s">
        <v>525</v>
      </c>
      <c r="B27" s="20" t="s">
        <v>66</v>
      </c>
      <c r="C27" s="21" t="s">
        <v>526</v>
      </c>
      <c r="D27" s="22">
        <v>440572</v>
      </c>
      <c r="E27" s="17" t="s">
        <v>561</v>
      </c>
      <c r="F27" s="18" t="s">
        <v>476</v>
      </c>
    </row>
    <row r="28" spans="1:6" x14ac:dyDescent="0.25">
      <c r="A28" s="19"/>
      <c r="B28" s="20"/>
      <c r="C28" s="21"/>
      <c r="D28" s="70">
        <f>SUM(D9:D27)</f>
        <v>859061.38</v>
      </c>
      <c r="E28" s="17"/>
      <c r="F28" s="18"/>
    </row>
    <row r="29" spans="1:6" ht="26.25" x14ac:dyDescent="0.25">
      <c r="A29" s="19" t="s">
        <v>43</v>
      </c>
      <c r="B29" s="20" t="s">
        <v>12</v>
      </c>
      <c r="C29" s="21" t="s">
        <v>44</v>
      </c>
      <c r="D29" s="22">
        <v>10000</v>
      </c>
      <c r="E29" s="17" t="s">
        <v>562</v>
      </c>
      <c r="F29" s="18" t="s">
        <v>14</v>
      </c>
    </row>
    <row r="30" spans="1:6" ht="26.25" x14ac:dyDescent="0.25">
      <c r="A30" s="19" t="s">
        <v>57</v>
      </c>
      <c r="B30" s="20" t="s">
        <v>12</v>
      </c>
      <c r="C30" s="21" t="s">
        <v>58</v>
      </c>
      <c r="D30" s="22">
        <v>5000</v>
      </c>
      <c r="E30" s="17" t="s">
        <v>562</v>
      </c>
      <c r="F30" s="18" t="s">
        <v>14</v>
      </c>
    </row>
    <row r="31" spans="1:6" ht="26.25" x14ac:dyDescent="0.25">
      <c r="A31" s="19" t="s">
        <v>81</v>
      </c>
      <c r="B31" s="20" t="s">
        <v>12</v>
      </c>
      <c r="C31" s="21" t="s">
        <v>82</v>
      </c>
      <c r="D31" s="22">
        <v>3000</v>
      </c>
      <c r="E31" s="17" t="s">
        <v>562</v>
      </c>
      <c r="F31" s="18" t="s">
        <v>14</v>
      </c>
    </row>
    <row r="32" spans="1:6" ht="26.25" x14ac:dyDescent="0.25">
      <c r="A32" s="19" t="s">
        <v>87</v>
      </c>
      <c r="B32" s="20" t="s">
        <v>26</v>
      </c>
      <c r="C32" s="21" t="s">
        <v>88</v>
      </c>
      <c r="D32" s="22">
        <v>2000</v>
      </c>
      <c r="E32" s="17" t="s">
        <v>562</v>
      </c>
      <c r="F32" s="18" t="s">
        <v>14</v>
      </c>
    </row>
    <row r="33" spans="1:6" ht="26.25" x14ac:dyDescent="0.25">
      <c r="A33" s="19" t="s">
        <v>99</v>
      </c>
      <c r="B33" s="20" t="s">
        <v>26</v>
      </c>
      <c r="C33" s="21" t="s">
        <v>100</v>
      </c>
      <c r="D33" s="22">
        <v>10850</v>
      </c>
      <c r="E33" s="17" t="s">
        <v>562</v>
      </c>
      <c r="F33" s="18" t="s">
        <v>14</v>
      </c>
    </row>
    <row r="34" spans="1:6" ht="39" x14ac:dyDescent="0.25">
      <c r="A34" s="19" t="s">
        <v>110</v>
      </c>
      <c r="B34" s="20" t="s">
        <v>26</v>
      </c>
      <c r="C34" s="21" t="s">
        <v>111</v>
      </c>
      <c r="D34" s="22">
        <v>20000</v>
      </c>
      <c r="E34" s="17" t="s">
        <v>562</v>
      </c>
      <c r="F34" s="18" t="s">
        <v>105</v>
      </c>
    </row>
    <row r="35" spans="1:6" ht="39" x14ac:dyDescent="0.25">
      <c r="A35" s="19" t="s">
        <v>120</v>
      </c>
      <c r="B35" s="20" t="s">
        <v>26</v>
      </c>
      <c r="C35" s="21" t="s">
        <v>121</v>
      </c>
      <c r="D35" s="22">
        <v>4800</v>
      </c>
      <c r="E35" s="17" t="s">
        <v>562</v>
      </c>
      <c r="F35" s="18" t="s">
        <v>14</v>
      </c>
    </row>
    <row r="36" spans="1:6" ht="51.75" x14ac:dyDescent="0.25">
      <c r="A36" s="19" t="s">
        <v>158</v>
      </c>
      <c r="B36" s="20" t="s">
        <v>12</v>
      </c>
      <c r="C36" s="21" t="s">
        <v>159</v>
      </c>
      <c r="D36" s="22">
        <v>10000</v>
      </c>
      <c r="E36" s="17" t="s">
        <v>562</v>
      </c>
      <c r="F36" s="18" t="s">
        <v>14</v>
      </c>
    </row>
    <row r="37" spans="1:6" ht="26.25" x14ac:dyDescent="0.25">
      <c r="A37" s="19" t="s">
        <v>243</v>
      </c>
      <c r="B37" s="20" t="s">
        <v>66</v>
      </c>
      <c r="C37" s="21" t="s">
        <v>244</v>
      </c>
      <c r="D37" s="22">
        <v>100000</v>
      </c>
      <c r="E37" s="17" t="s">
        <v>562</v>
      </c>
      <c r="F37" s="18" t="s">
        <v>191</v>
      </c>
    </row>
    <row r="38" spans="1:6" ht="26.25" x14ac:dyDescent="0.25">
      <c r="A38" s="19" t="s">
        <v>315</v>
      </c>
      <c r="B38" s="20" t="s">
        <v>66</v>
      </c>
      <c r="C38" s="21" t="s">
        <v>316</v>
      </c>
      <c r="D38" s="22">
        <v>12179.05</v>
      </c>
      <c r="E38" s="17" t="s">
        <v>562</v>
      </c>
      <c r="F38" s="18" t="s">
        <v>228</v>
      </c>
    </row>
    <row r="39" spans="1:6" ht="26.25" x14ac:dyDescent="0.25">
      <c r="A39" s="19" t="s">
        <v>350</v>
      </c>
      <c r="B39" s="20" t="s">
        <v>94</v>
      </c>
      <c r="C39" s="21" t="s">
        <v>351</v>
      </c>
      <c r="D39" s="22">
        <v>50000</v>
      </c>
      <c r="E39" s="17" t="s">
        <v>562</v>
      </c>
      <c r="F39" s="18" t="s">
        <v>14</v>
      </c>
    </row>
    <row r="40" spans="1:6" ht="26.25" x14ac:dyDescent="0.25">
      <c r="A40" s="19" t="s">
        <v>352</v>
      </c>
      <c r="B40" s="20" t="s">
        <v>94</v>
      </c>
      <c r="C40" s="21" t="s">
        <v>353</v>
      </c>
      <c r="D40" s="22">
        <v>5000</v>
      </c>
      <c r="E40" s="17" t="s">
        <v>562</v>
      </c>
      <c r="F40" s="18" t="s">
        <v>14</v>
      </c>
    </row>
    <row r="41" spans="1:6" ht="26.25" x14ac:dyDescent="0.25">
      <c r="A41" s="19" t="s">
        <v>378</v>
      </c>
      <c r="B41" s="20" t="s">
        <v>26</v>
      </c>
      <c r="C41" s="21" t="s">
        <v>379</v>
      </c>
      <c r="D41" s="22">
        <v>12000</v>
      </c>
      <c r="E41" s="17" t="s">
        <v>562</v>
      </c>
      <c r="F41" s="18" t="s">
        <v>14</v>
      </c>
    </row>
    <row r="42" spans="1:6" ht="51.75" x14ac:dyDescent="0.25">
      <c r="A42" s="24" t="s">
        <v>397</v>
      </c>
      <c r="B42" s="20" t="s">
        <v>12</v>
      </c>
      <c r="C42" s="25" t="s">
        <v>159</v>
      </c>
      <c r="D42" s="26">
        <v>2400</v>
      </c>
      <c r="E42" s="17" t="s">
        <v>562</v>
      </c>
      <c r="F42" s="18" t="s">
        <v>14</v>
      </c>
    </row>
    <row r="43" spans="1:6" ht="26.25" x14ac:dyDescent="0.25">
      <c r="A43" s="19" t="s">
        <v>423</v>
      </c>
      <c r="B43" s="20" t="s">
        <v>26</v>
      </c>
      <c r="C43" s="21" t="s">
        <v>424</v>
      </c>
      <c r="D43" s="22">
        <v>24800</v>
      </c>
      <c r="E43" s="17" t="s">
        <v>562</v>
      </c>
      <c r="F43" s="18" t="s">
        <v>191</v>
      </c>
    </row>
    <row r="44" spans="1:6" ht="39" x14ac:dyDescent="0.25">
      <c r="A44" s="19" t="s">
        <v>440</v>
      </c>
      <c r="B44" s="20" t="s">
        <v>94</v>
      </c>
      <c r="C44" s="21" t="s">
        <v>441</v>
      </c>
      <c r="D44" s="22">
        <v>10000</v>
      </c>
      <c r="E44" s="17" t="s">
        <v>562</v>
      </c>
      <c r="F44" s="18" t="s">
        <v>14</v>
      </c>
    </row>
    <row r="45" spans="1:6" ht="26.25" x14ac:dyDescent="0.25">
      <c r="A45" s="19" t="s">
        <v>513</v>
      </c>
      <c r="B45" s="20" t="s">
        <v>66</v>
      </c>
      <c r="C45" s="21" t="s">
        <v>514</v>
      </c>
      <c r="D45" s="22">
        <v>30000</v>
      </c>
      <c r="E45" s="17" t="s">
        <v>562</v>
      </c>
      <c r="F45" s="18" t="s">
        <v>505</v>
      </c>
    </row>
    <row r="46" spans="1:6" x14ac:dyDescent="0.25">
      <c r="A46" s="19"/>
      <c r="B46" s="20"/>
      <c r="C46" s="21"/>
      <c r="D46" s="70">
        <f>SUM(D29:D45)</f>
        <v>312029.05</v>
      </c>
      <c r="E46" s="17"/>
      <c r="F46" s="18"/>
    </row>
    <row r="47" spans="1:6" ht="26.25" x14ac:dyDescent="0.25">
      <c r="A47" s="19" t="s">
        <v>39</v>
      </c>
      <c r="B47" s="20" t="s">
        <v>12</v>
      </c>
      <c r="C47" s="21" t="s">
        <v>40</v>
      </c>
      <c r="D47" s="22">
        <v>15000</v>
      </c>
      <c r="E47" s="17" t="s">
        <v>560</v>
      </c>
      <c r="F47" s="18" t="s">
        <v>14</v>
      </c>
    </row>
    <row r="48" spans="1:6" ht="26.25" x14ac:dyDescent="0.25">
      <c r="A48" s="19" t="s">
        <v>49</v>
      </c>
      <c r="B48" s="20" t="s">
        <v>12</v>
      </c>
      <c r="C48" s="21" t="s">
        <v>50</v>
      </c>
      <c r="D48" s="22">
        <v>20000</v>
      </c>
      <c r="E48" s="17" t="s">
        <v>560</v>
      </c>
      <c r="F48" s="18" t="s">
        <v>14</v>
      </c>
    </row>
    <row r="49" spans="1:6" ht="26.25" x14ac:dyDescent="0.25">
      <c r="A49" s="19" t="s">
        <v>93</v>
      </c>
      <c r="B49" s="20" t="s">
        <v>94</v>
      </c>
      <c r="C49" s="21" t="s">
        <v>95</v>
      </c>
      <c r="D49" s="22">
        <v>5000</v>
      </c>
      <c r="E49" s="17" t="s">
        <v>560</v>
      </c>
      <c r="F49" s="18" t="s">
        <v>14</v>
      </c>
    </row>
    <row r="50" spans="1:6" ht="39" x14ac:dyDescent="0.25">
      <c r="A50" s="19" t="s">
        <v>103</v>
      </c>
      <c r="B50" s="20" t="s">
        <v>26</v>
      </c>
      <c r="C50" s="21" t="s">
        <v>104</v>
      </c>
      <c r="D50" s="22">
        <v>20000</v>
      </c>
      <c r="E50" s="17" t="s">
        <v>560</v>
      </c>
      <c r="F50" s="18" t="s">
        <v>105</v>
      </c>
    </row>
    <row r="51" spans="1:6" ht="39" x14ac:dyDescent="0.25">
      <c r="A51" s="19" t="s">
        <v>114</v>
      </c>
      <c r="B51" s="20" t="s">
        <v>26</v>
      </c>
      <c r="C51" s="21" t="s">
        <v>115</v>
      </c>
      <c r="D51" s="22">
        <v>4800</v>
      </c>
      <c r="E51" s="17" t="s">
        <v>560</v>
      </c>
      <c r="F51" s="18" t="s">
        <v>14</v>
      </c>
    </row>
    <row r="52" spans="1:6" ht="51.75" x14ac:dyDescent="0.25">
      <c r="A52" s="19" t="s">
        <v>146</v>
      </c>
      <c r="B52" s="20" t="s">
        <v>12</v>
      </c>
      <c r="C52" s="21" t="s">
        <v>147</v>
      </c>
      <c r="D52" s="22">
        <v>20000</v>
      </c>
      <c r="E52" s="17" t="s">
        <v>560</v>
      </c>
      <c r="F52" s="18" t="s">
        <v>105</v>
      </c>
    </row>
    <row r="53" spans="1:6" ht="64.5" x14ac:dyDescent="0.25">
      <c r="A53" s="19" t="s">
        <v>148</v>
      </c>
      <c r="B53" s="20" t="s">
        <v>12</v>
      </c>
      <c r="C53" s="21" t="s">
        <v>149</v>
      </c>
      <c r="D53" s="22">
        <v>20000</v>
      </c>
      <c r="E53" s="17" t="s">
        <v>560</v>
      </c>
      <c r="F53" s="18" t="s">
        <v>105</v>
      </c>
    </row>
    <row r="54" spans="1:6" ht="51.75" x14ac:dyDescent="0.25">
      <c r="A54" s="19" t="s">
        <v>150</v>
      </c>
      <c r="B54" s="20" t="s">
        <v>12</v>
      </c>
      <c r="C54" s="21" t="s">
        <v>151</v>
      </c>
      <c r="D54" s="22">
        <v>2800</v>
      </c>
      <c r="E54" s="17" t="s">
        <v>560</v>
      </c>
      <c r="F54" s="18" t="s">
        <v>14</v>
      </c>
    </row>
    <row r="55" spans="1:6" ht="64.5" x14ac:dyDescent="0.25">
      <c r="A55" s="19" t="s">
        <v>152</v>
      </c>
      <c r="B55" s="20" t="s">
        <v>12</v>
      </c>
      <c r="C55" s="21" t="s">
        <v>153</v>
      </c>
      <c r="D55" s="22">
        <v>4800</v>
      </c>
      <c r="E55" s="17" t="s">
        <v>560</v>
      </c>
      <c r="F55" s="18" t="s">
        <v>14</v>
      </c>
    </row>
    <row r="56" spans="1:6" ht="64.5" x14ac:dyDescent="0.25">
      <c r="A56" s="19" t="s">
        <v>162</v>
      </c>
      <c r="B56" s="20" t="s">
        <v>12</v>
      </c>
      <c r="C56" s="21" t="s">
        <v>163</v>
      </c>
      <c r="D56" s="22">
        <v>24800</v>
      </c>
      <c r="E56" s="17" t="s">
        <v>560</v>
      </c>
      <c r="F56" s="18" t="s">
        <v>14</v>
      </c>
    </row>
    <row r="57" spans="1:6" ht="26.25" x14ac:dyDescent="0.25">
      <c r="A57" s="19" t="s">
        <v>170</v>
      </c>
      <c r="B57" s="20" t="s">
        <v>12</v>
      </c>
      <c r="C57" s="21" t="s">
        <v>171</v>
      </c>
      <c r="D57" s="22">
        <v>24800</v>
      </c>
      <c r="E57" s="17" t="s">
        <v>560</v>
      </c>
      <c r="F57" s="18" t="s">
        <v>14</v>
      </c>
    </row>
    <row r="58" spans="1:6" ht="39" x14ac:dyDescent="0.25">
      <c r="A58" s="19" t="s">
        <v>178</v>
      </c>
      <c r="B58" s="20" t="s">
        <v>12</v>
      </c>
      <c r="C58" s="21" t="s">
        <v>179</v>
      </c>
      <c r="D58" s="22">
        <v>30000</v>
      </c>
      <c r="E58" s="17" t="s">
        <v>560</v>
      </c>
      <c r="F58" s="18" t="s">
        <v>14</v>
      </c>
    </row>
    <row r="59" spans="1:6" ht="39" x14ac:dyDescent="0.25">
      <c r="A59" s="19" t="s">
        <v>186</v>
      </c>
      <c r="B59" s="20" t="s">
        <v>66</v>
      </c>
      <c r="C59" s="21" t="s">
        <v>187</v>
      </c>
      <c r="D59" s="22">
        <v>190000</v>
      </c>
      <c r="E59" s="17" t="s">
        <v>560</v>
      </c>
      <c r="F59" s="18" t="s">
        <v>188</v>
      </c>
    </row>
    <row r="60" spans="1:6" ht="39" x14ac:dyDescent="0.25">
      <c r="A60" s="19" t="s">
        <v>189</v>
      </c>
      <c r="B60" s="20" t="s">
        <v>66</v>
      </c>
      <c r="C60" s="21" t="s">
        <v>190</v>
      </c>
      <c r="D60" s="22">
        <v>40000</v>
      </c>
      <c r="E60" s="17" t="s">
        <v>560</v>
      </c>
      <c r="F60" s="18" t="s">
        <v>191</v>
      </c>
    </row>
    <row r="61" spans="1:6" ht="51.75" x14ac:dyDescent="0.25">
      <c r="A61" s="19" t="s">
        <v>192</v>
      </c>
      <c r="B61" s="20" t="s">
        <v>66</v>
      </c>
      <c r="C61" s="21" t="s">
        <v>193</v>
      </c>
      <c r="D61" s="22">
        <v>42500</v>
      </c>
      <c r="E61" s="17" t="s">
        <v>560</v>
      </c>
      <c r="F61" s="18" t="s">
        <v>14</v>
      </c>
    </row>
    <row r="62" spans="1:6" ht="26.25" x14ac:dyDescent="0.25">
      <c r="A62" s="19" t="s">
        <v>198</v>
      </c>
      <c r="B62" s="56" t="s">
        <v>12</v>
      </c>
      <c r="C62" s="21" t="s">
        <v>199</v>
      </c>
      <c r="D62" s="22">
        <v>70000</v>
      </c>
      <c r="E62" s="17" t="s">
        <v>560</v>
      </c>
      <c r="F62" s="18" t="s">
        <v>14</v>
      </c>
    </row>
    <row r="63" spans="1:6" ht="26.25" x14ac:dyDescent="0.25">
      <c r="A63" s="24" t="s">
        <v>200</v>
      </c>
      <c r="B63" s="20" t="s">
        <v>66</v>
      </c>
      <c r="C63" s="25" t="s">
        <v>201</v>
      </c>
      <c r="D63" s="26">
        <v>130000</v>
      </c>
      <c r="E63" s="17" t="s">
        <v>560</v>
      </c>
      <c r="F63" s="28" t="s">
        <v>202</v>
      </c>
    </row>
    <row r="64" spans="1:6" x14ac:dyDescent="0.25">
      <c r="A64" s="24" t="s">
        <v>203</v>
      </c>
      <c r="B64" s="20" t="s">
        <v>66</v>
      </c>
      <c r="C64" s="25" t="s">
        <v>204</v>
      </c>
      <c r="D64" s="26">
        <v>30000</v>
      </c>
      <c r="E64" s="17" t="s">
        <v>560</v>
      </c>
      <c r="F64" s="18" t="s">
        <v>191</v>
      </c>
    </row>
    <row r="65" spans="1:6" ht="39" x14ac:dyDescent="0.25">
      <c r="A65" s="19" t="s">
        <v>205</v>
      </c>
      <c r="B65" s="20" t="s">
        <v>66</v>
      </c>
      <c r="C65" s="21" t="s">
        <v>206</v>
      </c>
      <c r="D65" s="22">
        <v>40000</v>
      </c>
      <c r="E65" s="17" t="s">
        <v>560</v>
      </c>
      <c r="F65" s="18" t="s">
        <v>207</v>
      </c>
    </row>
    <row r="66" spans="1:6" x14ac:dyDescent="0.25">
      <c r="A66" s="19" t="s">
        <v>208</v>
      </c>
      <c r="B66" s="20" t="s">
        <v>66</v>
      </c>
      <c r="C66" s="21" t="s">
        <v>209</v>
      </c>
      <c r="D66" s="22">
        <v>30000</v>
      </c>
      <c r="E66" s="17" t="s">
        <v>560</v>
      </c>
      <c r="F66" s="18" t="s">
        <v>191</v>
      </c>
    </row>
    <row r="67" spans="1:6" ht="26.25" x14ac:dyDescent="0.25">
      <c r="A67" s="19" t="s">
        <v>210</v>
      </c>
      <c r="B67" s="20" t="s">
        <v>66</v>
      </c>
      <c r="C67" s="21" t="s">
        <v>211</v>
      </c>
      <c r="D67" s="22">
        <v>299616.64000000001</v>
      </c>
      <c r="E67" s="17" t="s">
        <v>560</v>
      </c>
      <c r="F67" s="18" t="s">
        <v>191</v>
      </c>
    </row>
    <row r="68" spans="1:6" ht="26.25" x14ac:dyDescent="0.25">
      <c r="A68" s="19" t="s">
        <v>214</v>
      </c>
      <c r="B68" s="20" t="s">
        <v>66</v>
      </c>
      <c r="C68" s="21" t="s">
        <v>215</v>
      </c>
      <c r="D68" s="22">
        <v>10000</v>
      </c>
      <c r="E68" s="17" t="s">
        <v>560</v>
      </c>
      <c r="F68" s="18" t="s">
        <v>14</v>
      </c>
    </row>
    <row r="69" spans="1:6" ht="26.25" x14ac:dyDescent="0.25">
      <c r="A69" s="19" t="s">
        <v>220</v>
      </c>
      <c r="B69" s="20" t="s">
        <v>66</v>
      </c>
      <c r="C69" s="21" t="s">
        <v>221</v>
      </c>
      <c r="D69" s="22">
        <v>350000</v>
      </c>
      <c r="E69" s="17" t="s">
        <v>560</v>
      </c>
      <c r="F69" s="18" t="s">
        <v>14</v>
      </c>
    </row>
    <row r="70" spans="1:6" ht="26.25" x14ac:dyDescent="0.25">
      <c r="A70" s="19" t="s">
        <v>224</v>
      </c>
      <c r="B70" s="20" t="s">
        <v>66</v>
      </c>
      <c r="C70" s="21" t="s">
        <v>225</v>
      </c>
      <c r="D70" s="22">
        <v>30000</v>
      </c>
      <c r="E70" s="17" t="s">
        <v>560</v>
      </c>
      <c r="F70" s="18" t="s">
        <v>191</v>
      </c>
    </row>
    <row r="71" spans="1:6" ht="26.25" x14ac:dyDescent="0.25">
      <c r="A71" s="19" t="s">
        <v>226</v>
      </c>
      <c r="B71" s="20" t="s">
        <v>66</v>
      </c>
      <c r="C71" s="21" t="s">
        <v>227</v>
      </c>
      <c r="D71" s="22">
        <v>129616.64</v>
      </c>
      <c r="E71" s="17" t="s">
        <v>560</v>
      </c>
      <c r="F71" s="18" t="s">
        <v>228</v>
      </c>
    </row>
    <row r="72" spans="1:6" ht="39" x14ac:dyDescent="0.25">
      <c r="A72" s="19" t="s">
        <v>229</v>
      </c>
      <c r="B72" s="20" t="s">
        <v>66</v>
      </c>
      <c r="C72" s="21" t="s">
        <v>230</v>
      </c>
      <c r="D72" s="22">
        <v>1796698.98</v>
      </c>
      <c r="E72" s="17" t="s">
        <v>560</v>
      </c>
      <c r="F72" s="18" t="s">
        <v>207</v>
      </c>
    </row>
    <row r="73" spans="1:6" ht="51.75" x14ac:dyDescent="0.25">
      <c r="A73" s="19" t="s">
        <v>231</v>
      </c>
      <c r="B73" s="20" t="s">
        <v>26</v>
      </c>
      <c r="C73" s="21" t="s">
        <v>232</v>
      </c>
      <c r="D73" s="22">
        <v>52800</v>
      </c>
      <c r="E73" s="17" t="s">
        <v>560</v>
      </c>
      <c r="F73" s="18" t="s">
        <v>14</v>
      </c>
    </row>
    <row r="74" spans="1:6" ht="39" x14ac:dyDescent="0.25">
      <c r="A74" s="19" t="s">
        <v>233</v>
      </c>
      <c r="B74" s="20" t="s">
        <v>26</v>
      </c>
      <c r="C74" s="21" t="s">
        <v>234</v>
      </c>
      <c r="D74" s="22">
        <v>15000</v>
      </c>
      <c r="E74" s="17" t="s">
        <v>560</v>
      </c>
      <c r="F74" s="18" t="s">
        <v>14</v>
      </c>
    </row>
    <row r="75" spans="1:6" ht="26.25" x14ac:dyDescent="0.25">
      <c r="A75" s="19" t="s">
        <v>247</v>
      </c>
      <c r="B75" s="20" t="s">
        <v>12</v>
      </c>
      <c r="C75" s="21" t="s">
        <v>248</v>
      </c>
      <c r="D75" s="22">
        <v>10000</v>
      </c>
      <c r="E75" s="17" t="s">
        <v>560</v>
      </c>
      <c r="F75" s="18" t="s">
        <v>14</v>
      </c>
    </row>
    <row r="76" spans="1:6" ht="26.25" x14ac:dyDescent="0.25">
      <c r="A76" s="19" t="s">
        <v>249</v>
      </c>
      <c r="B76" s="20" t="s">
        <v>66</v>
      </c>
      <c r="C76" s="21" t="s">
        <v>250</v>
      </c>
      <c r="D76" s="22">
        <v>5000</v>
      </c>
      <c r="E76" s="17" t="s">
        <v>560</v>
      </c>
      <c r="F76" s="18" t="s">
        <v>191</v>
      </c>
    </row>
    <row r="77" spans="1:6" ht="26.25" x14ac:dyDescent="0.25">
      <c r="A77" s="19" t="s">
        <v>251</v>
      </c>
      <c r="B77" s="20" t="s">
        <v>66</v>
      </c>
      <c r="C77" s="21" t="s">
        <v>252</v>
      </c>
      <c r="D77" s="22">
        <v>10000</v>
      </c>
      <c r="E77" s="17" t="s">
        <v>560</v>
      </c>
      <c r="F77" s="18" t="s">
        <v>191</v>
      </c>
    </row>
    <row r="78" spans="1:6" ht="26.25" x14ac:dyDescent="0.25">
      <c r="A78" s="19" t="s">
        <v>257</v>
      </c>
      <c r="B78" s="20" t="s">
        <v>26</v>
      </c>
      <c r="C78" s="21" t="s">
        <v>258</v>
      </c>
      <c r="D78" s="22">
        <v>15000</v>
      </c>
      <c r="E78" s="17" t="s">
        <v>560</v>
      </c>
      <c r="F78" s="18" t="s">
        <v>105</v>
      </c>
    </row>
    <row r="79" spans="1:6" ht="26.25" x14ac:dyDescent="0.25">
      <c r="A79" s="19" t="s">
        <v>265</v>
      </c>
      <c r="B79" s="20" t="s">
        <v>26</v>
      </c>
      <c r="C79" s="21" t="s">
        <v>266</v>
      </c>
      <c r="D79" s="22">
        <v>5000</v>
      </c>
      <c r="E79" s="17" t="s">
        <v>560</v>
      </c>
      <c r="F79" s="18" t="s">
        <v>14</v>
      </c>
    </row>
    <row r="80" spans="1:6" x14ac:dyDescent="0.25">
      <c r="A80" s="24" t="s">
        <v>279</v>
      </c>
      <c r="B80" s="20" t="s">
        <v>66</v>
      </c>
      <c r="C80" s="25" t="s">
        <v>280</v>
      </c>
      <c r="D80" s="26">
        <v>30000</v>
      </c>
      <c r="E80" s="17" t="s">
        <v>560</v>
      </c>
      <c r="F80" s="18" t="s">
        <v>14</v>
      </c>
    </row>
    <row r="81" spans="1:6" ht="26.25" x14ac:dyDescent="0.25">
      <c r="A81" s="19" t="s">
        <v>281</v>
      </c>
      <c r="B81" s="20" t="s">
        <v>66</v>
      </c>
      <c r="C81" s="21" t="s">
        <v>282</v>
      </c>
      <c r="D81" s="22">
        <v>200000</v>
      </c>
      <c r="E81" s="17" t="s">
        <v>560</v>
      </c>
      <c r="F81" s="18" t="s">
        <v>228</v>
      </c>
    </row>
    <row r="82" spans="1:6" ht="26.25" x14ac:dyDescent="0.25">
      <c r="A82" s="19" t="s">
        <v>283</v>
      </c>
      <c r="B82" s="20" t="s">
        <v>66</v>
      </c>
      <c r="C82" s="21" t="s">
        <v>284</v>
      </c>
      <c r="D82" s="22">
        <v>63784</v>
      </c>
      <c r="E82" s="17" t="s">
        <v>560</v>
      </c>
      <c r="F82" s="18" t="s">
        <v>191</v>
      </c>
    </row>
    <row r="83" spans="1:6" ht="26.25" x14ac:dyDescent="0.25">
      <c r="A83" s="19" t="s">
        <v>305</v>
      </c>
      <c r="B83" s="20" t="s">
        <v>66</v>
      </c>
      <c r="C83" s="21" t="s">
        <v>306</v>
      </c>
      <c r="D83" s="22">
        <v>200000</v>
      </c>
      <c r="E83" s="17" t="s">
        <v>560</v>
      </c>
      <c r="F83" s="18" t="s">
        <v>228</v>
      </c>
    </row>
    <row r="84" spans="1:6" x14ac:dyDescent="0.25">
      <c r="A84" s="19" t="s">
        <v>313</v>
      </c>
      <c r="B84" s="20" t="s">
        <v>66</v>
      </c>
      <c r="C84" s="21" t="s">
        <v>314</v>
      </c>
      <c r="D84" s="22">
        <v>10000</v>
      </c>
      <c r="E84" s="17" t="s">
        <v>560</v>
      </c>
      <c r="F84" s="18" t="s">
        <v>191</v>
      </c>
    </row>
    <row r="85" spans="1:6" ht="26.25" x14ac:dyDescent="0.25">
      <c r="A85" s="19" t="s">
        <v>321</v>
      </c>
      <c r="B85" s="20" t="s">
        <v>66</v>
      </c>
      <c r="C85" s="21" t="s">
        <v>322</v>
      </c>
      <c r="D85" s="22">
        <v>89947.34</v>
      </c>
      <c r="E85" s="17" t="s">
        <v>560</v>
      </c>
      <c r="F85" s="18" t="s">
        <v>191</v>
      </c>
    </row>
    <row r="86" spans="1:6" ht="26.25" x14ac:dyDescent="0.25">
      <c r="A86" s="24" t="s">
        <v>325</v>
      </c>
      <c r="B86" s="20" t="s">
        <v>66</v>
      </c>
      <c r="C86" s="25" t="s">
        <v>326</v>
      </c>
      <c r="D86" s="26">
        <v>50000</v>
      </c>
      <c r="E86" s="17" t="s">
        <v>560</v>
      </c>
      <c r="F86" s="18" t="s">
        <v>14</v>
      </c>
    </row>
    <row r="87" spans="1:6" ht="26.25" x14ac:dyDescent="0.25">
      <c r="A87" s="19" t="s">
        <v>327</v>
      </c>
      <c r="B87" s="56" t="s">
        <v>94</v>
      </c>
      <c r="C87" s="21" t="s">
        <v>328</v>
      </c>
      <c r="D87" s="22">
        <v>36565.120000000003</v>
      </c>
      <c r="E87" s="17" t="s">
        <v>560</v>
      </c>
      <c r="F87" s="18" t="s">
        <v>14</v>
      </c>
    </row>
    <row r="88" spans="1:6" ht="51.75" x14ac:dyDescent="0.25">
      <c r="A88" s="19" t="s">
        <v>331</v>
      </c>
      <c r="B88" s="56" t="s">
        <v>94</v>
      </c>
      <c r="C88" s="21" t="s">
        <v>332</v>
      </c>
      <c r="D88" s="22">
        <v>1150</v>
      </c>
      <c r="E88" s="17" t="s">
        <v>560</v>
      </c>
      <c r="F88" s="18" t="s">
        <v>14</v>
      </c>
    </row>
    <row r="89" spans="1:6" x14ac:dyDescent="0.25">
      <c r="A89" s="19" t="s">
        <v>337</v>
      </c>
      <c r="B89" s="20" t="s">
        <v>94</v>
      </c>
      <c r="C89" s="21" t="s">
        <v>338</v>
      </c>
      <c r="D89" s="22">
        <v>8000</v>
      </c>
      <c r="E89" s="17" t="s">
        <v>560</v>
      </c>
      <c r="F89" s="18" t="s">
        <v>339</v>
      </c>
    </row>
    <row r="90" spans="1:6" ht="39" x14ac:dyDescent="0.25">
      <c r="A90" s="19" t="s">
        <v>342</v>
      </c>
      <c r="B90" s="20" t="s">
        <v>94</v>
      </c>
      <c r="C90" s="21" t="s">
        <v>343</v>
      </c>
      <c r="D90" s="22">
        <v>6841.24</v>
      </c>
      <c r="E90" s="17" t="s">
        <v>560</v>
      </c>
      <c r="F90" s="18" t="s">
        <v>188</v>
      </c>
    </row>
    <row r="91" spans="1:6" ht="51.75" x14ac:dyDescent="0.25">
      <c r="A91" s="19" t="s">
        <v>344</v>
      </c>
      <c r="B91" s="20" t="s">
        <v>94</v>
      </c>
      <c r="C91" s="21" t="s">
        <v>345</v>
      </c>
      <c r="D91" s="22">
        <v>15000</v>
      </c>
      <c r="E91" s="17" t="s">
        <v>560</v>
      </c>
      <c r="F91" s="18" t="s">
        <v>14</v>
      </c>
    </row>
    <row r="92" spans="1:6" ht="39" x14ac:dyDescent="0.25">
      <c r="A92" s="24" t="s">
        <v>346</v>
      </c>
      <c r="B92" s="20" t="s">
        <v>94</v>
      </c>
      <c r="C92" s="25" t="s">
        <v>347</v>
      </c>
      <c r="D92" s="26">
        <v>37073.31</v>
      </c>
      <c r="E92" s="17" t="s">
        <v>560</v>
      </c>
      <c r="F92" s="18" t="s">
        <v>14</v>
      </c>
    </row>
    <row r="93" spans="1:6" ht="39" x14ac:dyDescent="0.25">
      <c r="A93" s="24" t="s">
        <v>354</v>
      </c>
      <c r="B93" s="20" t="s">
        <v>94</v>
      </c>
      <c r="C93" s="25" t="s">
        <v>355</v>
      </c>
      <c r="D93" s="26">
        <v>30000</v>
      </c>
      <c r="E93" s="17" t="s">
        <v>560</v>
      </c>
      <c r="F93" s="18" t="s">
        <v>14</v>
      </c>
    </row>
    <row r="94" spans="1:6" ht="26.25" x14ac:dyDescent="0.25">
      <c r="A94" s="24" t="s">
        <v>356</v>
      </c>
      <c r="B94" s="20" t="s">
        <v>94</v>
      </c>
      <c r="C94" s="25" t="s">
        <v>357</v>
      </c>
      <c r="D94" s="26">
        <v>100000</v>
      </c>
      <c r="E94" s="17" t="s">
        <v>560</v>
      </c>
      <c r="F94" s="18" t="s">
        <v>191</v>
      </c>
    </row>
    <row r="95" spans="1:6" ht="26.25" x14ac:dyDescent="0.25">
      <c r="A95" s="24" t="s">
        <v>363</v>
      </c>
      <c r="B95" s="20" t="s">
        <v>26</v>
      </c>
      <c r="C95" s="25" t="s">
        <v>364</v>
      </c>
      <c r="D95" s="26">
        <v>24800</v>
      </c>
      <c r="E95" s="17" t="s">
        <v>560</v>
      </c>
      <c r="F95" s="18" t="s">
        <v>14</v>
      </c>
    </row>
    <row r="96" spans="1:6" ht="26.25" x14ac:dyDescent="0.25">
      <c r="A96" s="19" t="s">
        <v>372</v>
      </c>
      <c r="B96" s="57" t="s">
        <v>26</v>
      </c>
      <c r="C96" s="21" t="s">
        <v>373</v>
      </c>
      <c r="D96" s="22">
        <v>24800</v>
      </c>
      <c r="E96" s="17" t="s">
        <v>560</v>
      </c>
      <c r="F96" s="18" t="s">
        <v>14</v>
      </c>
    </row>
    <row r="97" spans="1:6" ht="39" x14ac:dyDescent="0.25">
      <c r="A97" s="19" t="s">
        <v>388</v>
      </c>
      <c r="B97" s="20" t="s">
        <v>12</v>
      </c>
      <c r="C97" s="21" t="s">
        <v>389</v>
      </c>
      <c r="D97" s="22">
        <v>5000</v>
      </c>
      <c r="E97" s="17" t="s">
        <v>560</v>
      </c>
      <c r="F97" s="18" t="s">
        <v>14</v>
      </c>
    </row>
    <row r="98" spans="1:6" ht="51.75" x14ac:dyDescent="0.25">
      <c r="A98" s="24" t="s">
        <v>394</v>
      </c>
      <c r="B98" s="20" t="s">
        <v>12</v>
      </c>
      <c r="C98" s="25" t="s">
        <v>151</v>
      </c>
      <c r="D98" s="26">
        <v>2000</v>
      </c>
      <c r="E98" s="17" t="s">
        <v>560</v>
      </c>
      <c r="F98" s="18" t="s">
        <v>14</v>
      </c>
    </row>
    <row r="99" spans="1:6" ht="26.25" x14ac:dyDescent="0.25">
      <c r="A99" s="19" t="s">
        <v>409</v>
      </c>
      <c r="B99" s="20" t="s">
        <v>12</v>
      </c>
      <c r="C99" s="21" t="s">
        <v>410</v>
      </c>
      <c r="D99" s="22">
        <v>24800</v>
      </c>
      <c r="E99" s="17" t="s">
        <v>560</v>
      </c>
      <c r="F99" s="18" t="s">
        <v>14</v>
      </c>
    </row>
    <row r="100" spans="1:6" ht="26.25" x14ac:dyDescent="0.25">
      <c r="A100" s="19" t="s">
        <v>413</v>
      </c>
      <c r="B100" s="20" t="s">
        <v>12</v>
      </c>
      <c r="C100" s="21" t="s">
        <v>414</v>
      </c>
      <c r="D100" s="22">
        <v>24800</v>
      </c>
      <c r="E100" s="17" t="s">
        <v>560</v>
      </c>
      <c r="F100" s="18" t="s">
        <v>14</v>
      </c>
    </row>
    <row r="101" spans="1:6" ht="26.25" x14ac:dyDescent="0.25">
      <c r="A101" s="19" t="s">
        <v>417</v>
      </c>
      <c r="B101" s="20" t="s">
        <v>12</v>
      </c>
      <c r="C101" s="21" t="s">
        <v>418</v>
      </c>
      <c r="D101" s="22">
        <v>14800</v>
      </c>
      <c r="E101" s="17" t="s">
        <v>560</v>
      </c>
      <c r="F101" s="18" t="s">
        <v>14</v>
      </c>
    </row>
    <row r="102" spans="1:6" ht="26.25" x14ac:dyDescent="0.25">
      <c r="A102" s="19" t="s">
        <v>428</v>
      </c>
      <c r="B102" s="20"/>
      <c r="C102" s="21" t="s">
        <v>429</v>
      </c>
      <c r="D102" s="22">
        <v>100000</v>
      </c>
      <c r="E102" s="17" t="s">
        <v>560</v>
      </c>
      <c r="F102" s="18" t="s">
        <v>14</v>
      </c>
    </row>
    <row r="103" spans="1:6" ht="39" x14ac:dyDescent="0.25">
      <c r="A103" s="19" t="s">
        <v>430</v>
      </c>
      <c r="B103" s="20" t="s">
        <v>94</v>
      </c>
      <c r="C103" s="21" t="s">
        <v>431</v>
      </c>
      <c r="D103" s="22">
        <v>20000</v>
      </c>
      <c r="E103" s="17" t="s">
        <v>560</v>
      </c>
      <c r="F103" s="18" t="s">
        <v>14</v>
      </c>
    </row>
    <row r="104" spans="1:6" ht="58.5" customHeight="1" x14ac:dyDescent="0.25">
      <c r="A104" s="19" t="s">
        <v>432</v>
      </c>
      <c r="B104" s="20" t="s">
        <v>94</v>
      </c>
      <c r="C104" s="21" t="s">
        <v>433</v>
      </c>
      <c r="D104" s="22">
        <v>1500</v>
      </c>
      <c r="E104" s="17" t="s">
        <v>560</v>
      </c>
      <c r="F104" s="18" t="s">
        <v>14</v>
      </c>
    </row>
    <row r="105" spans="1:6" ht="51.75" x14ac:dyDescent="0.25">
      <c r="A105" s="19" t="s">
        <v>434</v>
      </c>
      <c r="B105" s="20" t="s">
        <v>94</v>
      </c>
      <c r="C105" s="21" t="s">
        <v>435</v>
      </c>
      <c r="D105" s="22">
        <v>25000</v>
      </c>
      <c r="E105" s="17" t="s">
        <v>560</v>
      </c>
      <c r="F105" s="18" t="s">
        <v>14</v>
      </c>
    </row>
    <row r="106" spans="1:6" ht="51.75" x14ac:dyDescent="0.25">
      <c r="A106" s="19" t="s">
        <v>436</v>
      </c>
      <c r="B106" s="20" t="s">
        <v>94</v>
      </c>
      <c r="C106" s="21" t="s">
        <v>437</v>
      </c>
      <c r="D106" s="22">
        <v>25000</v>
      </c>
      <c r="E106" s="17" t="s">
        <v>560</v>
      </c>
      <c r="F106" s="18" t="s">
        <v>14</v>
      </c>
    </row>
    <row r="107" spans="1:6" ht="26.25" x14ac:dyDescent="0.25">
      <c r="A107" s="19" t="s">
        <v>442</v>
      </c>
      <c r="B107" s="20" t="s">
        <v>94</v>
      </c>
      <c r="C107" s="21" t="s">
        <v>443</v>
      </c>
      <c r="D107" s="22">
        <v>11116.13</v>
      </c>
      <c r="E107" s="17" t="s">
        <v>560</v>
      </c>
      <c r="F107" s="18" t="s">
        <v>14</v>
      </c>
    </row>
    <row r="108" spans="1:6" ht="39" x14ac:dyDescent="0.25">
      <c r="A108" s="19" t="s">
        <v>446</v>
      </c>
      <c r="B108" s="20"/>
      <c r="C108" s="21" t="s">
        <v>447</v>
      </c>
      <c r="D108" s="22">
        <v>140000</v>
      </c>
      <c r="E108" s="17" t="s">
        <v>560</v>
      </c>
      <c r="F108" s="18" t="s">
        <v>14</v>
      </c>
    </row>
    <row r="109" spans="1:6" ht="26.25" x14ac:dyDescent="0.25">
      <c r="A109" s="19" t="s">
        <v>448</v>
      </c>
      <c r="B109" s="20"/>
      <c r="C109" s="21" t="s">
        <v>449</v>
      </c>
      <c r="D109" s="22">
        <v>20000</v>
      </c>
      <c r="E109" s="17" t="s">
        <v>560</v>
      </c>
      <c r="F109" s="18" t="s">
        <v>14</v>
      </c>
    </row>
    <row r="110" spans="1:6" ht="64.5" x14ac:dyDescent="0.25">
      <c r="A110" s="19" t="s">
        <v>450</v>
      </c>
      <c r="B110" s="20"/>
      <c r="C110" s="21" t="s">
        <v>451</v>
      </c>
      <c r="D110" s="22">
        <v>165097.57999999999</v>
      </c>
      <c r="E110" s="17" t="s">
        <v>560</v>
      </c>
      <c r="F110" s="18" t="s">
        <v>14</v>
      </c>
    </row>
    <row r="111" spans="1:6" ht="64.5" x14ac:dyDescent="0.25">
      <c r="A111" s="19" t="s">
        <v>452</v>
      </c>
      <c r="B111" s="20"/>
      <c r="C111" s="21" t="s">
        <v>453</v>
      </c>
      <c r="D111" s="22">
        <v>12450.3</v>
      </c>
      <c r="E111" s="17" t="s">
        <v>560</v>
      </c>
      <c r="F111" s="18" t="s">
        <v>14</v>
      </c>
    </row>
    <row r="112" spans="1:6" x14ac:dyDescent="0.25">
      <c r="A112" s="19" t="s">
        <v>461</v>
      </c>
      <c r="B112" s="20" t="s">
        <v>26</v>
      </c>
      <c r="C112" s="21" t="s">
        <v>462</v>
      </c>
      <c r="D112" s="22">
        <v>24800</v>
      </c>
      <c r="E112" s="17" t="s">
        <v>560</v>
      </c>
      <c r="F112" s="18" t="s">
        <v>14</v>
      </c>
    </row>
    <row r="113" spans="1:6" ht="26.25" x14ac:dyDescent="0.25">
      <c r="A113" s="19" t="s">
        <v>465</v>
      </c>
      <c r="B113" s="20" t="s">
        <v>26</v>
      </c>
      <c r="C113" s="21" t="s">
        <v>466</v>
      </c>
      <c r="D113" s="22">
        <v>24800</v>
      </c>
      <c r="E113" s="17" t="s">
        <v>560</v>
      </c>
      <c r="F113" s="18" t="s">
        <v>14</v>
      </c>
    </row>
    <row r="114" spans="1:6" ht="26.25" x14ac:dyDescent="0.25">
      <c r="A114" s="19" t="s">
        <v>467</v>
      </c>
      <c r="B114" s="20" t="s">
        <v>12</v>
      </c>
      <c r="C114" s="21" t="s">
        <v>468</v>
      </c>
      <c r="D114" s="22">
        <v>4000</v>
      </c>
      <c r="E114" s="17" t="s">
        <v>560</v>
      </c>
      <c r="F114" s="18" t="s">
        <v>14</v>
      </c>
    </row>
    <row r="115" spans="1:6" x14ac:dyDescent="0.25">
      <c r="A115" s="19" t="s">
        <v>469</v>
      </c>
      <c r="B115" s="20" t="s">
        <v>66</v>
      </c>
      <c r="C115" s="21" t="s">
        <v>470</v>
      </c>
      <c r="D115" s="22">
        <v>20000</v>
      </c>
      <c r="E115" s="17" t="s">
        <v>560</v>
      </c>
      <c r="F115" s="18" t="s">
        <v>14</v>
      </c>
    </row>
    <row r="116" spans="1:6" ht="26.25" x14ac:dyDescent="0.25">
      <c r="A116" s="19" t="s">
        <v>479</v>
      </c>
      <c r="B116" s="20" t="s">
        <v>26</v>
      </c>
      <c r="C116" s="21" t="s">
        <v>480</v>
      </c>
      <c r="D116" s="22">
        <v>24000</v>
      </c>
      <c r="E116" s="17" t="s">
        <v>560</v>
      </c>
      <c r="F116" s="18" t="s">
        <v>481</v>
      </c>
    </row>
    <row r="117" spans="1:6" ht="26.25" x14ac:dyDescent="0.25">
      <c r="A117" s="19" t="s">
        <v>482</v>
      </c>
      <c r="B117" s="20" t="s">
        <v>26</v>
      </c>
      <c r="C117" s="21" t="s">
        <v>483</v>
      </c>
      <c r="D117" s="22">
        <v>21020</v>
      </c>
      <c r="E117" s="17" t="s">
        <v>560</v>
      </c>
      <c r="F117" s="18" t="s">
        <v>476</v>
      </c>
    </row>
    <row r="118" spans="1:6" ht="26.25" x14ac:dyDescent="0.25">
      <c r="A118" s="19" t="s">
        <v>487</v>
      </c>
      <c r="B118" s="20" t="s">
        <v>26</v>
      </c>
      <c r="C118" s="21" t="s">
        <v>488</v>
      </c>
      <c r="D118" s="22">
        <v>15787</v>
      </c>
      <c r="E118" s="17" t="s">
        <v>560</v>
      </c>
      <c r="F118" s="18" t="s">
        <v>489</v>
      </c>
    </row>
    <row r="119" spans="1:6" ht="26.25" x14ac:dyDescent="0.25">
      <c r="A119" s="19" t="s">
        <v>490</v>
      </c>
      <c r="B119" s="20" t="s">
        <v>12</v>
      </c>
      <c r="C119" s="21" t="s">
        <v>491</v>
      </c>
      <c r="D119" s="22">
        <v>18341</v>
      </c>
      <c r="E119" s="17" t="s">
        <v>560</v>
      </c>
      <c r="F119" s="18" t="s">
        <v>489</v>
      </c>
    </row>
    <row r="120" spans="1:6" ht="26.25" x14ac:dyDescent="0.25">
      <c r="A120" s="19" t="s">
        <v>511</v>
      </c>
      <c r="B120" s="20" t="s">
        <v>66</v>
      </c>
      <c r="C120" s="21" t="s">
        <v>512</v>
      </c>
      <c r="D120" s="22">
        <v>40000</v>
      </c>
      <c r="E120" s="17" t="s">
        <v>560</v>
      </c>
      <c r="F120" s="18" t="s">
        <v>505</v>
      </c>
    </row>
    <row r="121" spans="1:6" ht="39" x14ac:dyDescent="0.25">
      <c r="A121" s="19" t="s">
        <v>527</v>
      </c>
      <c r="B121" s="20"/>
      <c r="C121" s="21" t="s">
        <v>528</v>
      </c>
      <c r="D121" s="22">
        <v>438621.19</v>
      </c>
      <c r="E121" s="17" t="s">
        <v>560</v>
      </c>
      <c r="F121" s="18" t="s">
        <v>481</v>
      </c>
    </row>
    <row r="122" spans="1:6" x14ac:dyDescent="0.25">
      <c r="A122" s="19"/>
      <c r="B122" s="20"/>
      <c r="C122" s="21"/>
      <c r="D122" s="70">
        <f>SUM(D47:D121)</f>
        <v>5644126.4699999997</v>
      </c>
      <c r="E122" s="17"/>
      <c r="F122" s="18"/>
    </row>
    <row r="123" spans="1:6" ht="26.25" x14ac:dyDescent="0.25">
      <c r="A123" s="19" t="s">
        <v>45</v>
      </c>
      <c r="B123" s="20" t="s">
        <v>12</v>
      </c>
      <c r="C123" s="21" t="s">
        <v>46</v>
      </c>
      <c r="D123" s="22">
        <v>10000</v>
      </c>
      <c r="E123" s="17" t="s">
        <v>563</v>
      </c>
      <c r="F123" s="18" t="s">
        <v>14</v>
      </c>
    </row>
    <row r="124" spans="1:6" ht="26.25" x14ac:dyDescent="0.25">
      <c r="A124" s="19" t="s">
        <v>53</v>
      </c>
      <c r="B124" s="20" t="s">
        <v>12</v>
      </c>
      <c r="C124" s="21" t="s">
        <v>54</v>
      </c>
      <c r="D124" s="22">
        <v>5000</v>
      </c>
      <c r="E124" s="17" t="s">
        <v>563</v>
      </c>
      <c r="F124" s="18" t="s">
        <v>14</v>
      </c>
    </row>
    <row r="125" spans="1:6" ht="26.25" x14ac:dyDescent="0.25">
      <c r="A125" s="19" t="s">
        <v>85</v>
      </c>
      <c r="B125" s="20" t="s">
        <v>12</v>
      </c>
      <c r="C125" s="21" t="s">
        <v>86</v>
      </c>
      <c r="D125" s="22">
        <v>1000</v>
      </c>
      <c r="E125" s="17" t="s">
        <v>563</v>
      </c>
      <c r="F125" s="18" t="s">
        <v>14</v>
      </c>
    </row>
    <row r="126" spans="1:6" ht="39" x14ac:dyDescent="0.25">
      <c r="A126" s="19" t="s">
        <v>108</v>
      </c>
      <c r="B126" s="20" t="s">
        <v>26</v>
      </c>
      <c r="C126" s="21" t="s">
        <v>109</v>
      </c>
      <c r="D126" s="22">
        <v>20000</v>
      </c>
      <c r="E126" s="17" t="s">
        <v>563</v>
      </c>
      <c r="F126" s="18" t="s">
        <v>105</v>
      </c>
    </row>
    <row r="127" spans="1:6" ht="39" x14ac:dyDescent="0.25">
      <c r="A127" s="19" t="s">
        <v>118</v>
      </c>
      <c r="B127" s="20" t="s">
        <v>26</v>
      </c>
      <c r="C127" s="21" t="s">
        <v>119</v>
      </c>
      <c r="D127" s="22">
        <v>4800</v>
      </c>
      <c r="E127" s="17" t="s">
        <v>563</v>
      </c>
      <c r="F127" s="18" t="s">
        <v>14</v>
      </c>
    </row>
    <row r="128" spans="1:6" ht="51.75" x14ac:dyDescent="0.25">
      <c r="A128" s="19" t="s">
        <v>156</v>
      </c>
      <c r="B128" s="20" t="s">
        <v>12</v>
      </c>
      <c r="C128" s="21" t="s">
        <v>157</v>
      </c>
      <c r="D128" s="22">
        <v>10000</v>
      </c>
      <c r="E128" s="17" t="s">
        <v>563</v>
      </c>
      <c r="F128" s="18" t="s">
        <v>14</v>
      </c>
    </row>
    <row r="129" spans="1:6" ht="64.5" x14ac:dyDescent="0.25">
      <c r="A129" s="19" t="s">
        <v>164</v>
      </c>
      <c r="B129" s="20" t="s">
        <v>12</v>
      </c>
      <c r="C129" s="21" t="s">
        <v>165</v>
      </c>
      <c r="D129" s="22">
        <v>24800</v>
      </c>
      <c r="E129" s="17" t="s">
        <v>563</v>
      </c>
      <c r="F129" s="18" t="s">
        <v>14</v>
      </c>
    </row>
    <row r="130" spans="1:6" x14ac:dyDescent="0.25">
      <c r="A130" s="19" t="s">
        <v>182</v>
      </c>
      <c r="B130" s="20" t="s">
        <v>66</v>
      </c>
      <c r="C130" s="21" t="s">
        <v>183</v>
      </c>
      <c r="D130" s="22">
        <v>37000</v>
      </c>
      <c r="E130" s="17" t="s">
        <v>563</v>
      </c>
      <c r="F130" s="18" t="s">
        <v>14</v>
      </c>
    </row>
    <row r="131" spans="1:6" ht="26.25" x14ac:dyDescent="0.25">
      <c r="A131" s="19" t="s">
        <v>253</v>
      </c>
      <c r="B131" s="20" t="s">
        <v>66</v>
      </c>
      <c r="C131" s="21" t="s">
        <v>254</v>
      </c>
      <c r="D131" s="22">
        <v>30000</v>
      </c>
      <c r="E131" s="17" t="s">
        <v>563</v>
      </c>
      <c r="F131" s="18" t="s">
        <v>191</v>
      </c>
    </row>
    <row r="132" spans="1:6" ht="26.25" x14ac:dyDescent="0.25">
      <c r="A132" s="19" t="s">
        <v>311</v>
      </c>
      <c r="B132" s="20" t="s">
        <v>66</v>
      </c>
      <c r="C132" s="21" t="s">
        <v>312</v>
      </c>
      <c r="D132" s="22">
        <v>29215.33</v>
      </c>
      <c r="E132" s="17" t="s">
        <v>563</v>
      </c>
      <c r="F132" s="18" t="s">
        <v>228</v>
      </c>
    </row>
    <row r="133" spans="1:6" ht="26.25" x14ac:dyDescent="0.25">
      <c r="A133" s="19" t="s">
        <v>319</v>
      </c>
      <c r="B133" s="20" t="s">
        <v>66</v>
      </c>
      <c r="C133" s="21" t="s">
        <v>320</v>
      </c>
      <c r="D133" s="22">
        <v>44215.33</v>
      </c>
      <c r="E133" s="17" t="s">
        <v>563</v>
      </c>
      <c r="F133" s="18" t="s">
        <v>191</v>
      </c>
    </row>
    <row r="134" spans="1:6" ht="26.25" x14ac:dyDescent="0.25">
      <c r="A134" s="19" t="s">
        <v>323</v>
      </c>
      <c r="B134" s="20" t="s">
        <v>66</v>
      </c>
      <c r="C134" s="21" t="s">
        <v>324</v>
      </c>
      <c r="D134" s="22">
        <v>17000</v>
      </c>
      <c r="E134" s="17" t="s">
        <v>563</v>
      </c>
      <c r="F134" s="18" t="s">
        <v>14</v>
      </c>
    </row>
    <row r="135" spans="1:6" ht="26.25" x14ac:dyDescent="0.25">
      <c r="A135" s="19" t="s">
        <v>374</v>
      </c>
      <c r="B135" s="20" t="s">
        <v>26</v>
      </c>
      <c r="C135" s="21" t="s">
        <v>375</v>
      </c>
      <c r="D135" s="22">
        <v>18000</v>
      </c>
      <c r="E135" s="17" t="s">
        <v>563</v>
      </c>
      <c r="F135" s="18" t="s">
        <v>14</v>
      </c>
    </row>
    <row r="136" spans="1:6" ht="51.75" x14ac:dyDescent="0.25">
      <c r="A136" s="24" t="s">
        <v>396</v>
      </c>
      <c r="B136" s="20" t="s">
        <v>12</v>
      </c>
      <c r="C136" s="25" t="s">
        <v>157</v>
      </c>
      <c r="D136" s="26">
        <v>2400</v>
      </c>
      <c r="E136" s="17" t="s">
        <v>563</v>
      </c>
      <c r="F136" s="18" t="s">
        <v>14</v>
      </c>
    </row>
    <row r="137" spans="1:6" ht="26.25" x14ac:dyDescent="0.25">
      <c r="A137" s="19" t="s">
        <v>523</v>
      </c>
      <c r="B137" s="20" t="s">
        <v>66</v>
      </c>
      <c r="C137" s="21" t="s">
        <v>524</v>
      </c>
      <c r="D137" s="22">
        <v>251720</v>
      </c>
      <c r="E137" s="17" t="s">
        <v>563</v>
      </c>
      <c r="F137" s="18" t="s">
        <v>476</v>
      </c>
    </row>
    <row r="138" spans="1:6" x14ac:dyDescent="0.25">
      <c r="A138" s="19"/>
      <c r="B138" s="20"/>
      <c r="C138" s="21"/>
      <c r="D138" s="70">
        <f>SUM(D123:D137)</f>
        <v>505150.66000000003</v>
      </c>
      <c r="E138" s="17"/>
      <c r="F138" s="18"/>
    </row>
    <row r="139" spans="1:6" ht="26.25" x14ac:dyDescent="0.25">
      <c r="A139" s="19" t="s">
        <v>47</v>
      </c>
      <c r="B139" s="20" t="s">
        <v>12</v>
      </c>
      <c r="C139" s="21" t="s">
        <v>48</v>
      </c>
      <c r="D139" s="22">
        <v>15000</v>
      </c>
      <c r="E139" s="78" t="s">
        <v>564</v>
      </c>
      <c r="F139" s="18" t="s">
        <v>14</v>
      </c>
    </row>
    <row r="140" spans="1:6" ht="26.25" x14ac:dyDescent="0.25">
      <c r="A140" s="19" t="s">
        <v>55</v>
      </c>
      <c r="B140" s="20" t="s">
        <v>12</v>
      </c>
      <c r="C140" s="21" t="s">
        <v>56</v>
      </c>
      <c r="D140" s="22">
        <v>5000</v>
      </c>
      <c r="E140" s="78" t="s">
        <v>564</v>
      </c>
      <c r="F140" s="18" t="s">
        <v>14</v>
      </c>
    </row>
    <row r="141" spans="1:6" ht="39" x14ac:dyDescent="0.25">
      <c r="A141" s="19" t="s">
        <v>83</v>
      </c>
      <c r="B141" s="20" t="s">
        <v>12</v>
      </c>
      <c r="C141" s="21" t="s">
        <v>84</v>
      </c>
      <c r="D141" s="22">
        <v>3000</v>
      </c>
      <c r="E141" s="78" t="s">
        <v>564</v>
      </c>
      <c r="F141" s="18" t="s">
        <v>14</v>
      </c>
    </row>
    <row r="142" spans="1:6" ht="26.25" x14ac:dyDescent="0.25">
      <c r="A142" s="19" t="s">
        <v>89</v>
      </c>
      <c r="B142" s="20" t="s">
        <v>26</v>
      </c>
      <c r="C142" s="21" t="s">
        <v>90</v>
      </c>
      <c r="D142" s="22">
        <v>3000</v>
      </c>
      <c r="E142" s="78" t="s">
        <v>564</v>
      </c>
      <c r="F142" s="18" t="s">
        <v>14</v>
      </c>
    </row>
    <row r="143" spans="1:6" ht="51.75" x14ac:dyDescent="0.25">
      <c r="A143" s="19" t="s">
        <v>112</v>
      </c>
      <c r="B143" s="20" t="s">
        <v>26</v>
      </c>
      <c r="C143" s="21" t="s">
        <v>113</v>
      </c>
      <c r="D143" s="22">
        <v>14600</v>
      </c>
      <c r="E143" s="78" t="s">
        <v>564</v>
      </c>
      <c r="F143" s="18" t="s">
        <v>105</v>
      </c>
    </row>
    <row r="144" spans="1:6" ht="51.75" x14ac:dyDescent="0.25">
      <c r="A144" s="19" t="s">
        <v>122</v>
      </c>
      <c r="B144" s="20" t="s">
        <v>26</v>
      </c>
      <c r="C144" s="21" t="s">
        <v>123</v>
      </c>
      <c r="D144" s="22">
        <v>4800</v>
      </c>
      <c r="E144" s="78" t="s">
        <v>564</v>
      </c>
      <c r="F144" s="18" t="s">
        <v>14</v>
      </c>
    </row>
    <row r="145" spans="1:6" ht="39" x14ac:dyDescent="0.25">
      <c r="A145" s="19" t="s">
        <v>138</v>
      </c>
      <c r="B145" s="20" t="s">
        <v>12</v>
      </c>
      <c r="C145" s="21" t="s">
        <v>139</v>
      </c>
      <c r="D145" s="22">
        <v>10000</v>
      </c>
      <c r="E145" s="78" t="s">
        <v>564</v>
      </c>
      <c r="F145" s="18" t="s">
        <v>14</v>
      </c>
    </row>
    <row r="146" spans="1:6" ht="51.75" x14ac:dyDescent="0.25">
      <c r="A146" s="19" t="s">
        <v>160</v>
      </c>
      <c r="B146" s="20" t="s">
        <v>12</v>
      </c>
      <c r="C146" s="21" t="s">
        <v>161</v>
      </c>
      <c r="D146" s="22">
        <v>10000</v>
      </c>
      <c r="E146" s="78" t="s">
        <v>564</v>
      </c>
      <c r="F146" s="18" t="s">
        <v>14</v>
      </c>
    </row>
    <row r="147" spans="1:6" ht="77.25" x14ac:dyDescent="0.25">
      <c r="A147" s="19" t="s">
        <v>166</v>
      </c>
      <c r="B147" s="20" t="s">
        <v>12</v>
      </c>
      <c r="C147" s="21" t="s">
        <v>167</v>
      </c>
      <c r="D147" s="22">
        <v>24800</v>
      </c>
      <c r="E147" s="78" t="s">
        <v>564</v>
      </c>
      <c r="F147" s="18" t="s">
        <v>14</v>
      </c>
    </row>
    <row r="148" spans="1:6" ht="26.25" x14ac:dyDescent="0.25">
      <c r="A148" s="19" t="s">
        <v>241</v>
      </c>
      <c r="B148" s="20" t="s">
        <v>66</v>
      </c>
      <c r="C148" s="21" t="s">
        <v>242</v>
      </c>
      <c r="D148" s="22">
        <v>30000</v>
      </c>
      <c r="E148" s="78" t="s">
        <v>564</v>
      </c>
      <c r="F148" s="18" t="s">
        <v>191</v>
      </c>
    </row>
    <row r="149" spans="1:6" ht="26.25" x14ac:dyDescent="0.25">
      <c r="A149" s="19" t="s">
        <v>309</v>
      </c>
      <c r="B149" s="20" t="s">
        <v>66</v>
      </c>
      <c r="C149" s="21" t="s">
        <v>310</v>
      </c>
      <c r="D149" s="22">
        <v>9423.7900000000009</v>
      </c>
      <c r="E149" s="78" t="s">
        <v>564</v>
      </c>
      <c r="F149" s="18" t="s">
        <v>228</v>
      </c>
    </row>
    <row r="150" spans="1:6" ht="77.25" x14ac:dyDescent="0.25">
      <c r="A150" s="19" t="s">
        <v>340</v>
      </c>
      <c r="B150" s="20" t="s">
        <v>94</v>
      </c>
      <c r="C150" s="21" t="s">
        <v>341</v>
      </c>
      <c r="D150" s="22">
        <v>3690</v>
      </c>
      <c r="E150" s="78" t="s">
        <v>564</v>
      </c>
      <c r="F150" s="18" t="s">
        <v>14</v>
      </c>
    </row>
    <row r="151" spans="1:6" ht="26.25" x14ac:dyDescent="0.25">
      <c r="A151" s="19" t="s">
        <v>380</v>
      </c>
      <c r="B151" s="20" t="s">
        <v>26</v>
      </c>
      <c r="C151" s="21" t="s">
        <v>381</v>
      </c>
      <c r="D151" s="22">
        <v>8000</v>
      </c>
      <c r="E151" s="78" t="s">
        <v>564</v>
      </c>
      <c r="F151" s="18" t="s">
        <v>14</v>
      </c>
    </row>
    <row r="152" spans="1:6" ht="51.75" x14ac:dyDescent="0.25">
      <c r="A152" s="24" t="s">
        <v>398</v>
      </c>
      <c r="B152" s="20" t="s">
        <v>12</v>
      </c>
      <c r="C152" s="25" t="s">
        <v>161</v>
      </c>
      <c r="D152" s="26">
        <v>2400</v>
      </c>
      <c r="E152" s="78" t="s">
        <v>564</v>
      </c>
      <c r="F152" s="18" t="s">
        <v>14</v>
      </c>
    </row>
    <row r="153" spans="1:6" ht="26.25" x14ac:dyDescent="0.25">
      <c r="A153" s="19" t="s">
        <v>506</v>
      </c>
      <c r="B153" s="20" t="s">
        <v>66</v>
      </c>
      <c r="C153" s="21" t="s">
        <v>507</v>
      </c>
      <c r="D153" s="22">
        <v>40000</v>
      </c>
      <c r="E153" s="78" t="s">
        <v>564</v>
      </c>
      <c r="F153" s="18" t="s">
        <v>505</v>
      </c>
    </row>
    <row r="154" spans="1:6" ht="26.25" x14ac:dyDescent="0.25">
      <c r="A154" s="19" t="s">
        <v>508</v>
      </c>
      <c r="B154" s="20" t="s">
        <v>66</v>
      </c>
      <c r="C154" s="21" t="s">
        <v>509</v>
      </c>
      <c r="D154" s="22">
        <v>87459.7</v>
      </c>
      <c r="E154" s="78" t="s">
        <v>564</v>
      </c>
      <c r="F154" s="18" t="s">
        <v>510</v>
      </c>
    </row>
    <row r="155" spans="1:6" ht="26.25" x14ac:dyDescent="0.25">
      <c r="A155" s="19" t="s">
        <v>517</v>
      </c>
      <c r="B155" s="20" t="s">
        <v>66</v>
      </c>
      <c r="C155" s="21" t="s">
        <v>518</v>
      </c>
      <c r="D155" s="22">
        <v>30000</v>
      </c>
      <c r="E155" s="78" t="s">
        <v>564</v>
      </c>
      <c r="F155" s="18" t="s">
        <v>505</v>
      </c>
    </row>
    <row r="156" spans="1:6" ht="24.75" x14ac:dyDescent="0.25">
      <c r="A156" s="19" t="s">
        <v>519</v>
      </c>
      <c r="B156" s="20" t="s">
        <v>12</v>
      </c>
      <c r="C156" s="21" t="s">
        <v>520</v>
      </c>
      <c r="D156" s="22">
        <v>10000</v>
      </c>
      <c r="E156" s="78" t="s">
        <v>564</v>
      </c>
      <c r="F156" s="18" t="s">
        <v>505</v>
      </c>
    </row>
    <row r="157" spans="1:6" x14ac:dyDescent="0.25">
      <c r="A157" s="19"/>
      <c r="B157" s="20"/>
      <c r="C157" s="21"/>
      <c r="D157" s="70">
        <f>SUM(D139:D156)</f>
        <v>311173.49</v>
      </c>
      <c r="E157" s="78"/>
      <c r="F157" s="18"/>
    </row>
    <row r="158" spans="1:6" ht="26.25" x14ac:dyDescent="0.25">
      <c r="A158" s="19" t="s">
        <v>11</v>
      </c>
      <c r="B158" s="20" t="s">
        <v>12</v>
      </c>
      <c r="C158" s="21" t="s">
        <v>13</v>
      </c>
      <c r="D158" s="22">
        <v>11000</v>
      </c>
      <c r="E158" s="17" t="s">
        <v>2</v>
      </c>
      <c r="F158" s="18" t="s">
        <v>14</v>
      </c>
    </row>
    <row r="159" spans="1:6" ht="26.25" x14ac:dyDescent="0.25">
      <c r="A159" s="19" t="s">
        <v>15</v>
      </c>
      <c r="B159" s="20" t="s">
        <v>12</v>
      </c>
      <c r="C159" s="21" t="s">
        <v>16</v>
      </c>
      <c r="D159" s="22">
        <v>5000</v>
      </c>
      <c r="E159" s="17" t="s">
        <v>2</v>
      </c>
      <c r="F159" s="18" t="s">
        <v>14</v>
      </c>
    </row>
    <row r="160" spans="1:6" ht="26.25" x14ac:dyDescent="0.25">
      <c r="A160" s="19" t="s">
        <v>17</v>
      </c>
      <c r="B160" s="20" t="s">
        <v>12</v>
      </c>
      <c r="C160" s="21" t="s">
        <v>18</v>
      </c>
      <c r="D160" s="22">
        <v>14000</v>
      </c>
      <c r="E160" s="17" t="s">
        <v>2</v>
      </c>
      <c r="F160" s="18" t="s">
        <v>14</v>
      </c>
    </row>
    <row r="161" spans="1:6" ht="26.25" x14ac:dyDescent="0.25">
      <c r="A161" s="19" t="s">
        <v>19</v>
      </c>
      <c r="B161" s="20" t="s">
        <v>12</v>
      </c>
      <c r="C161" s="21" t="s">
        <v>20</v>
      </c>
      <c r="D161" s="22">
        <v>24000</v>
      </c>
      <c r="E161" s="17" t="s">
        <v>2</v>
      </c>
      <c r="F161" s="18" t="s">
        <v>14</v>
      </c>
    </row>
    <row r="162" spans="1:6" ht="26.25" x14ac:dyDescent="0.25">
      <c r="A162" s="19" t="s">
        <v>21</v>
      </c>
      <c r="B162" s="59" t="s">
        <v>12</v>
      </c>
      <c r="C162" s="21" t="s">
        <v>22</v>
      </c>
      <c r="D162" s="22">
        <v>10000</v>
      </c>
      <c r="E162" s="17" t="s">
        <v>2</v>
      </c>
      <c r="F162" s="18" t="s">
        <v>14</v>
      </c>
    </row>
    <row r="163" spans="1:6" ht="39" x14ac:dyDescent="0.25">
      <c r="A163" s="19" t="s">
        <v>23</v>
      </c>
      <c r="B163" s="20" t="s">
        <v>12</v>
      </c>
      <c r="C163" s="21" t="s">
        <v>24</v>
      </c>
      <c r="D163" s="22">
        <v>12000</v>
      </c>
      <c r="E163" s="17" t="s">
        <v>2</v>
      </c>
      <c r="F163" s="18" t="s">
        <v>14</v>
      </c>
    </row>
    <row r="164" spans="1:6" ht="26.25" x14ac:dyDescent="0.25">
      <c r="A164" s="19" t="s">
        <v>25</v>
      </c>
      <c r="B164" s="59" t="s">
        <v>26</v>
      </c>
      <c r="C164" s="21" t="s">
        <v>27</v>
      </c>
      <c r="D164" s="22">
        <v>3000</v>
      </c>
      <c r="E164" s="17" t="s">
        <v>2</v>
      </c>
      <c r="F164" s="18" t="s">
        <v>14</v>
      </c>
    </row>
    <row r="165" spans="1:6" ht="51.75" x14ac:dyDescent="0.25">
      <c r="A165" s="19" t="s">
        <v>28</v>
      </c>
      <c r="B165" s="20" t="s">
        <v>26</v>
      </c>
      <c r="C165" s="21" t="s">
        <v>29</v>
      </c>
      <c r="D165" s="22">
        <v>5865.6</v>
      </c>
      <c r="E165" s="17" t="s">
        <v>2</v>
      </c>
      <c r="F165" s="18" t="s">
        <v>14</v>
      </c>
    </row>
    <row r="166" spans="1:6" ht="26.25" x14ac:dyDescent="0.25">
      <c r="A166" s="19" t="s">
        <v>30</v>
      </c>
      <c r="B166" s="20"/>
      <c r="C166" s="21" t="s">
        <v>31</v>
      </c>
      <c r="D166" s="22">
        <v>12980</v>
      </c>
      <c r="E166" s="17" t="s">
        <v>2</v>
      </c>
      <c r="F166" s="18" t="s">
        <v>14</v>
      </c>
    </row>
    <row r="167" spans="1:6" ht="51.75" x14ac:dyDescent="0.25">
      <c r="A167" s="19" t="s">
        <v>32</v>
      </c>
      <c r="B167" s="20"/>
      <c r="C167" s="21" t="s">
        <v>33</v>
      </c>
      <c r="D167" s="22">
        <v>9000</v>
      </c>
      <c r="E167" s="17" t="s">
        <v>2</v>
      </c>
      <c r="F167" s="18" t="s">
        <v>14</v>
      </c>
    </row>
    <row r="168" spans="1:6" ht="51.75" x14ac:dyDescent="0.25">
      <c r="A168" s="19" t="s">
        <v>34</v>
      </c>
      <c r="B168" s="20"/>
      <c r="C168" s="21" t="s">
        <v>35</v>
      </c>
      <c r="D168" s="22">
        <v>20000</v>
      </c>
      <c r="E168" s="17" t="s">
        <v>2</v>
      </c>
      <c r="F168" s="18" t="s">
        <v>14</v>
      </c>
    </row>
    <row r="169" spans="1:6" ht="26.25" x14ac:dyDescent="0.25">
      <c r="A169" s="19" t="s">
        <v>59</v>
      </c>
      <c r="B169" s="20" t="s">
        <v>12</v>
      </c>
      <c r="C169" s="21" t="s">
        <v>60</v>
      </c>
      <c r="D169" s="22">
        <v>2000</v>
      </c>
      <c r="E169" s="17" t="s">
        <v>2</v>
      </c>
      <c r="F169" s="18" t="s">
        <v>14</v>
      </c>
    </row>
    <row r="170" spans="1:6" ht="26.25" x14ac:dyDescent="0.25">
      <c r="A170" s="19" t="s">
        <v>61</v>
      </c>
      <c r="B170" s="20" t="s">
        <v>12</v>
      </c>
      <c r="C170" s="21" t="s">
        <v>62</v>
      </c>
      <c r="D170" s="22">
        <v>2000</v>
      </c>
      <c r="E170" s="17" t="s">
        <v>2</v>
      </c>
      <c r="F170" s="18" t="s">
        <v>14</v>
      </c>
    </row>
    <row r="171" spans="1:6" ht="26.25" x14ac:dyDescent="0.25">
      <c r="A171" s="19" t="s">
        <v>63</v>
      </c>
      <c r="B171" s="20" t="s">
        <v>12</v>
      </c>
      <c r="C171" s="21" t="s">
        <v>64</v>
      </c>
      <c r="D171" s="22">
        <v>9000</v>
      </c>
      <c r="E171" s="17" t="s">
        <v>2</v>
      </c>
      <c r="F171" s="18" t="s">
        <v>14</v>
      </c>
    </row>
    <row r="172" spans="1:6" ht="26.25" x14ac:dyDescent="0.25">
      <c r="A172" s="19" t="s">
        <v>65</v>
      </c>
      <c r="B172" s="20" t="s">
        <v>66</v>
      </c>
      <c r="C172" s="21" t="s">
        <v>67</v>
      </c>
      <c r="D172" s="22">
        <v>25000</v>
      </c>
      <c r="E172" s="17" t="s">
        <v>2</v>
      </c>
      <c r="F172" s="18" t="s">
        <v>14</v>
      </c>
    </row>
    <row r="173" spans="1:6" ht="26.25" x14ac:dyDescent="0.25">
      <c r="A173" s="19" t="s">
        <v>68</v>
      </c>
      <c r="B173" s="20" t="s">
        <v>66</v>
      </c>
      <c r="C173" s="21" t="s">
        <v>69</v>
      </c>
      <c r="D173" s="22">
        <v>7200</v>
      </c>
      <c r="E173" s="17" t="s">
        <v>2</v>
      </c>
      <c r="F173" s="18" t="s">
        <v>14</v>
      </c>
    </row>
    <row r="174" spans="1:6" ht="51.75" x14ac:dyDescent="0.25">
      <c r="A174" s="19" t="s">
        <v>70</v>
      </c>
      <c r="B174" s="20" t="s">
        <v>71</v>
      </c>
      <c r="C174" s="21" t="s">
        <v>72</v>
      </c>
      <c r="D174" s="22">
        <v>12000</v>
      </c>
      <c r="E174" s="17" t="s">
        <v>2</v>
      </c>
      <c r="F174" s="18" t="s">
        <v>14</v>
      </c>
    </row>
    <row r="175" spans="1:6" ht="26.25" x14ac:dyDescent="0.25">
      <c r="A175" s="19" t="s">
        <v>73</v>
      </c>
      <c r="B175" s="20" t="s">
        <v>12</v>
      </c>
      <c r="C175" s="21" t="s">
        <v>74</v>
      </c>
      <c r="D175" s="22">
        <v>17000</v>
      </c>
      <c r="E175" s="17" t="s">
        <v>2</v>
      </c>
      <c r="F175" s="18" t="s">
        <v>75</v>
      </c>
    </row>
    <row r="176" spans="1:6" ht="26.25" x14ac:dyDescent="0.25">
      <c r="A176" s="19" t="s">
        <v>101</v>
      </c>
      <c r="B176" s="20" t="s">
        <v>26</v>
      </c>
      <c r="C176" s="21" t="s">
        <v>102</v>
      </c>
      <c r="D176" s="22">
        <v>5000</v>
      </c>
      <c r="E176" s="17" t="s">
        <v>2</v>
      </c>
      <c r="F176" s="18" t="s">
        <v>14</v>
      </c>
    </row>
    <row r="177" spans="1:6" ht="51.75" x14ac:dyDescent="0.25">
      <c r="A177" s="19" t="s">
        <v>124</v>
      </c>
      <c r="B177" s="20" t="s">
        <v>26</v>
      </c>
      <c r="C177" s="21" t="s">
        <v>125</v>
      </c>
      <c r="D177" s="22">
        <v>15000</v>
      </c>
      <c r="E177" s="17" t="s">
        <v>2</v>
      </c>
      <c r="F177" s="18" t="s">
        <v>105</v>
      </c>
    </row>
    <row r="178" spans="1:6" ht="51.75" x14ac:dyDescent="0.25">
      <c r="A178" s="19" t="s">
        <v>126</v>
      </c>
      <c r="B178" s="20" t="s">
        <v>26</v>
      </c>
      <c r="C178" s="21" t="s">
        <v>127</v>
      </c>
      <c r="D178" s="22">
        <v>9800</v>
      </c>
      <c r="E178" s="17" t="s">
        <v>2</v>
      </c>
      <c r="F178" s="18" t="s">
        <v>14</v>
      </c>
    </row>
    <row r="179" spans="1:6" ht="26.25" x14ac:dyDescent="0.25">
      <c r="A179" s="19" t="s">
        <v>128</v>
      </c>
      <c r="B179" s="20" t="s">
        <v>26</v>
      </c>
      <c r="C179" s="21" t="s">
        <v>129</v>
      </c>
      <c r="D179" s="22">
        <v>25000</v>
      </c>
      <c r="E179" s="17" t="s">
        <v>2</v>
      </c>
      <c r="F179" s="18" t="s">
        <v>14</v>
      </c>
    </row>
    <row r="180" spans="1:6" ht="26.25" x14ac:dyDescent="0.25">
      <c r="A180" s="19" t="s">
        <v>130</v>
      </c>
      <c r="B180" s="20" t="s">
        <v>26</v>
      </c>
      <c r="C180" s="21" t="s">
        <v>131</v>
      </c>
      <c r="D180" s="22">
        <v>1000</v>
      </c>
      <c r="E180" s="17" t="s">
        <v>2</v>
      </c>
      <c r="F180" s="18" t="s">
        <v>14</v>
      </c>
    </row>
    <row r="181" spans="1:6" ht="26.25" x14ac:dyDescent="0.25">
      <c r="A181" s="19" t="s">
        <v>132</v>
      </c>
      <c r="B181" s="20" t="s">
        <v>26</v>
      </c>
      <c r="C181" s="21" t="s">
        <v>133</v>
      </c>
      <c r="D181" s="22">
        <v>5000</v>
      </c>
      <c r="E181" s="17" t="s">
        <v>2</v>
      </c>
      <c r="F181" s="18" t="s">
        <v>14</v>
      </c>
    </row>
    <row r="182" spans="1:6" ht="26.25" x14ac:dyDescent="0.25">
      <c r="A182" s="19" t="s">
        <v>134</v>
      </c>
      <c r="B182" s="20" t="s">
        <v>12</v>
      </c>
      <c r="C182" s="21" t="s">
        <v>135</v>
      </c>
      <c r="D182" s="22">
        <v>15000</v>
      </c>
      <c r="E182" s="17" t="s">
        <v>2</v>
      </c>
      <c r="F182" s="18" t="s">
        <v>14</v>
      </c>
    </row>
    <row r="183" spans="1:6" ht="26.25" x14ac:dyDescent="0.25">
      <c r="A183" s="19" t="s">
        <v>136</v>
      </c>
      <c r="B183" s="20" t="s">
        <v>12</v>
      </c>
      <c r="C183" s="21" t="s">
        <v>137</v>
      </c>
      <c r="D183" s="22">
        <v>14800</v>
      </c>
      <c r="E183" s="17" t="s">
        <v>2</v>
      </c>
      <c r="F183" s="18" t="s">
        <v>14</v>
      </c>
    </row>
    <row r="184" spans="1:6" ht="26.25" x14ac:dyDescent="0.25">
      <c r="A184" s="19" t="s">
        <v>140</v>
      </c>
      <c r="B184" s="20" t="s">
        <v>12</v>
      </c>
      <c r="C184" s="21" t="s">
        <v>141</v>
      </c>
      <c r="D184" s="22">
        <v>2000</v>
      </c>
      <c r="E184" s="17" t="s">
        <v>2</v>
      </c>
      <c r="F184" s="18" t="s">
        <v>14</v>
      </c>
    </row>
    <row r="185" spans="1:6" ht="39" x14ac:dyDescent="0.25">
      <c r="A185" s="19" t="s">
        <v>142</v>
      </c>
      <c r="B185" s="20" t="s">
        <v>12</v>
      </c>
      <c r="C185" s="21" t="s">
        <v>143</v>
      </c>
      <c r="D185" s="22">
        <v>5000</v>
      </c>
      <c r="E185" s="17" t="s">
        <v>2</v>
      </c>
      <c r="F185" s="18" t="s">
        <v>14</v>
      </c>
    </row>
    <row r="186" spans="1:6" ht="26.25" x14ac:dyDescent="0.25">
      <c r="A186" s="19" t="s">
        <v>144</v>
      </c>
      <c r="B186" s="20" t="s">
        <v>12</v>
      </c>
      <c r="C186" s="21" t="s">
        <v>145</v>
      </c>
      <c r="D186" s="22">
        <v>5000</v>
      </c>
      <c r="E186" s="17" t="s">
        <v>2</v>
      </c>
      <c r="F186" s="18" t="s">
        <v>14</v>
      </c>
    </row>
    <row r="187" spans="1:6" ht="26.25" x14ac:dyDescent="0.25">
      <c r="A187" s="19" t="s">
        <v>168</v>
      </c>
      <c r="B187" s="20" t="s">
        <v>12</v>
      </c>
      <c r="C187" s="21" t="s">
        <v>169</v>
      </c>
      <c r="D187" s="22">
        <v>80000</v>
      </c>
      <c r="E187" s="17" t="s">
        <v>2</v>
      </c>
      <c r="F187" s="18" t="s">
        <v>14</v>
      </c>
    </row>
    <row r="188" spans="1:6" ht="26.25" x14ac:dyDescent="0.25">
      <c r="A188" s="19" t="s">
        <v>174</v>
      </c>
      <c r="B188" s="20" t="s">
        <v>12</v>
      </c>
      <c r="C188" s="21" t="s">
        <v>175</v>
      </c>
      <c r="D188" s="22">
        <v>2000</v>
      </c>
      <c r="E188" s="17" t="s">
        <v>2</v>
      </c>
      <c r="F188" s="18" t="s">
        <v>14</v>
      </c>
    </row>
    <row r="189" spans="1:6" ht="39" x14ac:dyDescent="0.25">
      <c r="A189" s="19" t="s">
        <v>176</v>
      </c>
      <c r="B189" s="20" t="s">
        <v>12</v>
      </c>
      <c r="C189" s="21" t="s">
        <v>177</v>
      </c>
      <c r="D189" s="22">
        <v>20000</v>
      </c>
      <c r="E189" s="17" t="s">
        <v>2</v>
      </c>
      <c r="F189" s="18" t="s">
        <v>14</v>
      </c>
    </row>
    <row r="190" spans="1:6" ht="26.25" x14ac:dyDescent="0.25">
      <c r="A190" s="19" t="s">
        <v>180</v>
      </c>
      <c r="B190" s="20" t="s">
        <v>12</v>
      </c>
      <c r="C190" s="21" t="s">
        <v>181</v>
      </c>
      <c r="D190" s="22">
        <v>24800</v>
      </c>
      <c r="E190" s="17" t="s">
        <v>2</v>
      </c>
      <c r="F190" s="18" t="s">
        <v>14</v>
      </c>
    </row>
    <row r="191" spans="1:6" ht="26.25" x14ac:dyDescent="0.25">
      <c r="A191" s="19" t="s">
        <v>184</v>
      </c>
      <c r="B191" s="20" t="s">
        <v>12</v>
      </c>
      <c r="C191" s="21" t="s">
        <v>185</v>
      </c>
      <c r="D191" s="22">
        <v>24500</v>
      </c>
      <c r="E191" s="17" t="s">
        <v>2</v>
      </c>
      <c r="F191" s="18" t="s">
        <v>14</v>
      </c>
    </row>
    <row r="192" spans="1:6" ht="26.25" x14ac:dyDescent="0.25">
      <c r="A192" s="19" t="s">
        <v>194</v>
      </c>
      <c r="B192" s="20" t="s">
        <v>66</v>
      </c>
      <c r="C192" s="21" t="s">
        <v>195</v>
      </c>
      <c r="D192" s="22">
        <v>70000</v>
      </c>
      <c r="E192" s="17" t="s">
        <v>2</v>
      </c>
      <c r="F192" s="18" t="s">
        <v>14</v>
      </c>
    </row>
    <row r="193" spans="1:6" ht="26.25" x14ac:dyDescent="0.25">
      <c r="A193" s="24" t="s">
        <v>196</v>
      </c>
      <c r="B193" s="20" t="s">
        <v>66</v>
      </c>
      <c r="C193" s="25" t="s">
        <v>197</v>
      </c>
      <c r="D193" s="26">
        <v>50000</v>
      </c>
      <c r="E193" s="17" t="s">
        <v>2</v>
      </c>
      <c r="F193" s="18" t="s">
        <v>191</v>
      </c>
    </row>
    <row r="194" spans="1:6" ht="26.25" x14ac:dyDescent="0.25">
      <c r="A194" s="19" t="s">
        <v>218</v>
      </c>
      <c r="B194" s="20" t="s">
        <v>66</v>
      </c>
      <c r="C194" s="21" t="s">
        <v>219</v>
      </c>
      <c r="D194" s="22">
        <v>285000</v>
      </c>
      <c r="E194" s="17" t="s">
        <v>2</v>
      </c>
      <c r="F194" s="18" t="s">
        <v>191</v>
      </c>
    </row>
    <row r="195" spans="1:6" ht="26.25" x14ac:dyDescent="0.25">
      <c r="A195" s="19" t="s">
        <v>255</v>
      </c>
      <c r="B195" s="20" t="s">
        <v>66</v>
      </c>
      <c r="C195" s="21" t="s">
        <v>256</v>
      </c>
      <c r="D195" s="22">
        <v>9400</v>
      </c>
      <c r="E195" s="17" t="s">
        <v>2</v>
      </c>
      <c r="F195" s="18" t="s">
        <v>191</v>
      </c>
    </row>
    <row r="196" spans="1:6" ht="26.25" x14ac:dyDescent="0.25">
      <c r="A196" s="19" t="s">
        <v>261</v>
      </c>
      <c r="B196" s="20" t="s">
        <v>26</v>
      </c>
      <c r="C196" s="21" t="s">
        <v>262</v>
      </c>
      <c r="D196" s="22">
        <v>15000</v>
      </c>
      <c r="E196" s="17" t="s">
        <v>2</v>
      </c>
      <c r="F196" s="18" t="s">
        <v>105</v>
      </c>
    </row>
    <row r="197" spans="1:6" ht="26.25" x14ac:dyDescent="0.25">
      <c r="A197" s="19" t="s">
        <v>263</v>
      </c>
      <c r="B197" s="20" t="s">
        <v>26</v>
      </c>
      <c r="C197" s="21" t="s">
        <v>264</v>
      </c>
      <c r="D197" s="22">
        <v>15000</v>
      </c>
      <c r="E197" s="17" t="s">
        <v>2</v>
      </c>
      <c r="F197" s="18" t="s">
        <v>105</v>
      </c>
    </row>
    <row r="198" spans="1:6" ht="26.25" x14ac:dyDescent="0.25">
      <c r="A198" s="19" t="s">
        <v>269</v>
      </c>
      <c r="B198" s="20" t="s">
        <v>26</v>
      </c>
      <c r="C198" s="21" t="s">
        <v>270</v>
      </c>
      <c r="D198" s="22">
        <v>9800</v>
      </c>
      <c r="E198" s="17" t="s">
        <v>2</v>
      </c>
      <c r="F198" s="18" t="s">
        <v>14</v>
      </c>
    </row>
    <row r="199" spans="1:6" ht="26.25" x14ac:dyDescent="0.25">
      <c r="A199" s="19" t="s">
        <v>273</v>
      </c>
      <c r="B199" s="20" t="s">
        <v>26</v>
      </c>
      <c r="C199" s="21" t="s">
        <v>274</v>
      </c>
      <c r="D199" s="22">
        <v>9800</v>
      </c>
      <c r="E199" s="17" t="s">
        <v>2</v>
      </c>
      <c r="F199" s="18" t="s">
        <v>14</v>
      </c>
    </row>
    <row r="200" spans="1:6" ht="26.25" x14ac:dyDescent="0.25">
      <c r="A200" s="19" t="s">
        <v>275</v>
      </c>
      <c r="B200" s="20" t="s">
        <v>26</v>
      </c>
      <c r="C200" s="21" t="s">
        <v>276</v>
      </c>
      <c r="D200" s="22">
        <v>7000</v>
      </c>
      <c r="E200" s="17" t="s">
        <v>2</v>
      </c>
      <c r="F200" s="18" t="s">
        <v>14</v>
      </c>
    </row>
    <row r="201" spans="1:6" ht="51.75" x14ac:dyDescent="0.25">
      <c r="A201" s="19" t="s">
        <v>277</v>
      </c>
      <c r="B201" s="20" t="s">
        <v>26</v>
      </c>
      <c r="C201" s="21" t="s">
        <v>278</v>
      </c>
      <c r="D201" s="22">
        <v>5000</v>
      </c>
      <c r="E201" s="17" t="s">
        <v>2</v>
      </c>
      <c r="F201" s="18" t="s">
        <v>14</v>
      </c>
    </row>
    <row r="202" spans="1:6" ht="26.25" x14ac:dyDescent="0.25">
      <c r="A202" s="19" t="s">
        <v>285</v>
      </c>
      <c r="B202" s="20" t="s">
        <v>66</v>
      </c>
      <c r="C202" s="21" t="s">
        <v>286</v>
      </c>
      <c r="D202" s="22">
        <v>47999.43</v>
      </c>
      <c r="E202" s="17" t="s">
        <v>2</v>
      </c>
      <c r="F202" s="18" t="s">
        <v>14</v>
      </c>
    </row>
    <row r="203" spans="1:6" ht="26.25" x14ac:dyDescent="0.25">
      <c r="A203" s="19" t="s">
        <v>287</v>
      </c>
      <c r="B203" s="20" t="s">
        <v>66</v>
      </c>
      <c r="C203" s="21" t="s">
        <v>288</v>
      </c>
      <c r="D203" s="22">
        <v>50000</v>
      </c>
      <c r="E203" s="17" t="s">
        <v>2</v>
      </c>
      <c r="F203" s="18" t="s">
        <v>191</v>
      </c>
    </row>
    <row r="204" spans="1:6" ht="26.25" x14ac:dyDescent="0.25">
      <c r="A204" s="19" t="s">
        <v>289</v>
      </c>
      <c r="B204" s="20" t="s">
        <v>66</v>
      </c>
      <c r="C204" s="21" t="s">
        <v>290</v>
      </c>
      <c r="D204" s="22">
        <v>47999.93</v>
      </c>
      <c r="E204" s="17" t="s">
        <v>2</v>
      </c>
      <c r="F204" s="18" t="s">
        <v>191</v>
      </c>
    </row>
    <row r="205" spans="1:6" ht="26.25" x14ac:dyDescent="0.25">
      <c r="A205" s="19" t="s">
        <v>293</v>
      </c>
      <c r="B205" s="20" t="s">
        <v>66</v>
      </c>
      <c r="C205" s="21" t="s">
        <v>294</v>
      </c>
      <c r="D205" s="22">
        <v>100000</v>
      </c>
      <c r="E205" s="17" t="s">
        <v>2</v>
      </c>
      <c r="F205" s="18" t="s">
        <v>14</v>
      </c>
    </row>
    <row r="206" spans="1:6" ht="26.25" x14ac:dyDescent="0.25">
      <c r="A206" s="19" t="s">
        <v>295</v>
      </c>
      <c r="B206" s="20" t="s">
        <v>66</v>
      </c>
      <c r="C206" s="21" t="s">
        <v>296</v>
      </c>
      <c r="D206" s="22">
        <v>40000</v>
      </c>
      <c r="E206" s="17" t="s">
        <v>2</v>
      </c>
      <c r="F206" s="18" t="s">
        <v>14</v>
      </c>
    </row>
    <row r="207" spans="1:6" ht="39" x14ac:dyDescent="0.25">
      <c r="A207" s="19" t="s">
        <v>299</v>
      </c>
      <c r="B207" s="20" t="s">
        <v>66</v>
      </c>
      <c r="C207" s="21" t="s">
        <v>300</v>
      </c>
      <c r="D207" s="22">
        <v>50000</v>
      </c>
      <c r="E207" s="17" t="s">
        <v>2</v>
      </c>
      <c r="F207" s="18" t="s">
        <v>14</v>
      </c>
    </row>
    <row r="208" spans="1:6" ht="26.25" x14ac:dyDescent="0.25">
      <c r="A208" s="19" t="s">
        <v>303</v>
      </c>
      <c r="B208" s="20" t="s">
        <v>66</v>
      </c>
      <c r="C208" s="21" t="s">
        <v>304</v>
      </c>
      <c r="D208" s="22">
        <v>100000</v>
      </c>
      <c r="E208" s="17" t="s">
        <v>2</v>
      </c>
      <c r="F208" s="18" t="s">
        <v>14</v>
      </c>
    </row>
    <row r="209" spans="1:6" ht="26.25" x14ac:dyDescent="0.25">
      <c r="A209" s="19" t="s">
        <v>329</v>
      </c>
      <c r="B209" s="20" t="s">
        <v>26</v>
      </c>
      <c r="C209" s="21" t="s">
        <v>330</v>
      </c>
      <c r="D209" s="22">
        <v>10000</v>
      </c>
      <c r="E209" s="17" t="s">
        <v>2</v>
      </c>
      <c r="F209" s="18" t="s">
        <v>14</v>
      </c>
    </row>
    <row r="210" spans="1:6" ht="26.25" x14ac:dyDescent="0.25">
      <c r="A210" s="19" t="s">
        <v>333</v>
      </c>
      <c r="B210" s="20" t="s">
        <v>26</v>
      </c>
      <c r="C210" s="31" t="s">
        <v>334</v>
      </c>
      <c r="D210" s="22">
        <v>10000</v>
      </c>
      <c r="E210" s="17" t="s">
        <v>2</v>
      </c>
      <c r="F210" s="18" t="s">
        <v>105</v>
      </c>
    </row>
    <row r="211" spans="1:6" ht="102.75" x14ac:dyDescent="0.25">
      <c r="A211" s="19" t="s">
        <v>335</v>
      </c>
      <c r="B211" s="20" t="s">
        <v>94</v>
      </c>
      <c r="C211" s="21" t="s">
        <v>336</v>
      </c>
      <c r="D211" s="22">
        <v>885.6</v>
      </c>
      <c r="E211" s="17" t="s">
        <v>2</v>
      </c>
      <c r="F211" s="18" t="s">
        <v>14</v>
      </c>
    </row>
    <row r="212" spans="1:6" ht="51.75" x14ac:dyDescent="0.25">
      <c r="A212" s="24" t="s">
        <v>348</v>
      </c>
      <c r="B212" s="20" t="s">
        <v>94</v>
      </c>
      <c r="C212" s="25" t="s">
        <v>349</v>
      </c>
      <c r="D212" s="26">
        <v>74400</v>
      </c>
      <c r="E212" s="17" t="s">
        <v>2</v>
      </c>
      <c r="F212" s="18" t="s">
        <v>14</v>
      </c>
    </row>
    <row r="213" spans="1:6" ht="39" x14ac:dyDescent="0.25">
      <c r="A213" s="19" t="s">
        <v>361</v>
      </c>
      <c r="B213" s="20" t="s">
        <v>26</v>
      </c>
      <c r="C213" s="21" t="s">
        <v>362</v>
      </c>
      <c r="D213" s="22">
        <v>4500</v>
      </c>
      <c r="E213" s="17" t="s">
        <v>2</v>
      </c>
      <c r="F213" s="18" t="s">
        <v>14</v>
      </c>
    </row>
    <row r="214" spans="1:6" ht="52.5" customHeight="1" x14ac:dyDescent="0.25">
      <c r="A214" s="24" t="s">
        <v>369</v>
      </c>
      <c r="B214" s="20" t="s">
        <v>26</v>
      </c>
      <c r="C214" s="25" t="s">
        <v>370</v>
      </c>
      <c r="D214" s="26">
        <v>5000</v>
      </c>
      <c r="E214" s="17" t="s">
        <v>2</v>
      </c>
      <c r="F214" s="18" t="s">
        <v>14</v>
      </c>
    </row>
    <row r="215" spans="1:6" ht="26.25" x14ac:dyDescent="0.25">
      <c r="A215" s="24" t="s">
        <v>371</v>
      </c>
      <c r="B215" s="20" t="s">
        <v>26</v>
      </c>
      <c r="C215" s="25" t="s">
        <v>131</v>
      </c>
      <c r="D215" s="22">
        <v>3000</v>
      </c>
      <c r="E215" s="17" t="s">
        <v>2</v>
      </c>
      <c r="F215" s="18" t="s">
        <v>14</v>
      </c>
    </row>
    <row r="216" spans="1:6" ht="26.25" x14ac:dyDescent="0.25">
      <c r="A216" s="19" t="s">
        <v>382</v>
      </c>
      <c r="B216" s="20" t="s">
        <v>26</v>
      </c>
      <c r="C216" s="21" t="s">
        <v>383</v>
      </c>
      <c r="D216" s="22">
        <v>8000</v>
      </c>
      <c r="E216" s="17" t="s">
        <v>2</v>
      </c>
      <c r="F216" s="18" t="s">
        <v>14</v>
      </c>
    </row>
    <row r="217" spans="1:6" ht="39" x14ac:dyDescent="0.25">
      <c r="A217" s="19" t="s">
        <v>384</v>
      </c>
      <c r="B217" s="20" t="s">
        <v>26</v>
      </c>
      <c r="C217" s="21" t="s">
        <v>385</v>
      </c>
      <c r="D217" s="22">
        <v>13000</v>
      </c>
      <c r="E217" s="17" t="s">
        <v>2</v>
      </c>
      <c r="F217" s="18" t="s">
        <v>14</v>
      </c>
    </row>
    <row r="218" spans="1:6" ht="26.25" x14ac:dyDescent="0.25">
      <c r="A218" s="19" t="s">
        <v>386</v>
      </c>
      <c r="B218" s="20" t="s">
        <v>26</v>
      </c>
      <c r="C218" s="21" t="s">
        <v>387</v>
      </c>
      <c r="D218" s="22">
        <v>24800</v>
      </c>
      <c r="E218" s="17" t="s">
        <v>2</v>
      </c>
      <c r="F218" s="18" t="s">
        <v>14</v>
      </c>
    </row>
    <row r="219" spans="1:6" ht="39" x14ac:dyDescent="0.25">
      <c r="A219" s="19" t="s">
        <v>390</v>
      </c>
      <c r="B219" s="20" t="s">
        <v>12</v>
      </c>
      <c r="C219" s="21" t="s">
        <v>391</v>
      </c>
      <c r="D219" s="22">
        <v>5000</v>
      </c>
      <c r="E219" s="17" t="s">
        <v>2</v>
      </c>
      <c r="F219" s="18" t="s">
        <v>14</v>
      </c>
    </row>
    <row r="220" spans="1:6" ht="26.25" x14ac:dyDescent="0.25">
      <c r="A220" s="19" t="s">
        <v>399</v>
      </c>
      <c r="B220" s="20" t="s">
        <v>12</v>
      </c>
      <c r="C220" s="21" t="s">
        <v>400</v>
      </c>
      <c r="D220" s="22">
        <v>5000</v>
      </c>
      <c r="E220" s="17" t="s">
        <v>2</v>
      </c>
      <c r="F220" s="18" t="s">
        <v>14</v>
      </c>
    </row>
    <row r="221" spans="1:6" ht="26.25" x14ac:dyDescent="0.25">
      <c r="A221" s="19" t="s">
        <v>401</v>
      </c>
      <c r="B221" s="20" t="s">
        <v>12</v>
      </c>
      <c r="C221" s="21" t="s">
        <v>402</v>
      </c>
      <c r="D221" s="22">
        <v>10200</v>
      </c>
      <c r="E221" s="17" t="s">
        <v>2</v>
      </c>
      <c r="F221" s="18" t="s">
        <v>14</v>
      </c>
    </row>
    <row r="222" spans="1:6" ht="26.25" x14ac:dyDescent="0.25">
      <c r="A222" s="19" t="s">
        <v>403</v>
      </c>
      <c r="B222" s="20" t="s">
        <v>12</v>
      </c>
      <c r="C222" s="21" t="s">
        <v>404</v>
      </c>
      <c r="D222" s="22">
        <v>6000</v>
      </c>
      <c r="E222" s="17" t="s">
        <v>2</v>
      </c>
      <c r="F222" s="18" t="s">
        <v>14</v>
      </c>
    </row>
    <row r="223" spans="1:6" ht="26.25" x14ac:dyDescent="0.25">
      <c r="A223" s="19" t="s">
        <v>405</v>
      </c>
      <c r="B223" s="20" t="s">
        <v>12</v>
      </c>
      <c r="C223" s="21" t="s">
        <v>406</v>
      </c>
      <c r="D223" s="22">
        <v>3000</v>
      </c>
      <c r="E223" s="17" t="s">
        <v>2</v>
      </c>
      <c r="F223" s="18" t="s">
        <v>14</v>
      </c>
    </row>
    <row r="224" spans="1:6" ht="26.25" x14ac:dyDescent="0.25">
      <c r="A224" s="19" t="s">
        <v>407</v>
      </c>
      <c r="B224" s="20" t="s">
        <v>12</v>
      </c>
      <c r="C224" s="21" t="s">
        <v>408</v>
      </c>
      <c r="D224" s="22">
        <v>10000</v>
      </c>
      <c r="E224" s="17" t="s">
        <v>2</v>
      </c>
      <c r="F224" s="18" t="s">
        <v>14</v>
      </c>
    </row>
    <row r="225" spans="1:6" ht="26.25" x14ac:dyDescent="0.25">
      <c r="A225" s="19" t="s">
        <v>421</v>
      </c>
      <c r="B225" s="20" t="s">
        <v>12</v>
      </c>
      <c r="C225" s="21" t="s">
        <v>422</v>
      </c>
      <c r="D225" s="22">
        <v>5000</v>
      </c>
      <c r="E225" s="17" t="s">
        <v>2</v>
      </c>
      <c r="F225" s="18" t="s">
        <v>14</v>
      </c>
    </row>
    <row r="226" spans="1:6" ht="26.25" x14ac:dyDescent="0.25">
      <c r="A226" s="19" t="s">
        <v>444</v>
      </c>
      <c r="B226" s="20"/>
      <c r="C226" s="21" t="s">
        <v>445</v>
      </c>
      <c r="D226" s="22">
        <v>100000</v>
      </c>
      <c r="E226" s="17" t="s">
        <v>2</v>
      </c>
      <c r="F226" s="18" t="s">
        <v>14</v>
      </c>
    </row>
    <row r="227" spans="1:6" ht="39" x14ac:dyDescent="0.25">
      <c r="A227" s="19" t="s">
        <v>454</v>
      </c>
      <c r="B227" s="20" t="s">
        <v>26</v>
      </c>
      <c r="C227" s="21" t="s">
        <v>455</v>
      </c>
      <c r="D227" s="22">
        <v>20000</v>
      </c>
      <c r="E227" s="17" t="s">
        <v>2</v>
      </c>
      <c r="F227" s="18" t="s">
        <v>14</v>
      </c>
    </row>
    <row r="228" spans="1:6" ht="26.25" x14ac:dyDescent="0.25">
      <c r="A228" s="19" t="s">
        <v>456</v>
      </c>
      <c r="B228" s="20" t="s">
        <v>26</v>
      </c>
      <c r="C228" s="21" t="s">
        <v>457</v>
      </c>
      <c r="D228" s="22">
        <v>5000</v>
      </c>
      <c r="E228" s="17" t="s">
        <v>2</v>
      </c>
      <c r="F228" s="18" t="s">
        <v>14</v>
      </c>
    </row>
    <row r="229" spans="1:6" ht="39" x14ac:dyDescent="0.25">
      <c r="A229" s="19" t="s">
        <v>474</v>
      </c>
      <c r="B229" s="20" t="s">
        <v>12</v>
      </c>
      <c r="C229" s="21" t="s">
        <v>475</v>
      </c>
      <c r="D229" s="22">
        <v>8000</v>
      </c>
      <c r="E229" s="17" t="s">
        <v>2</v>
      </c>
      <c r="F229" s="18" t="s">
        <v>476</v>
      </c>
    </row>
    <row r="230" spans="1:6" ht="39" x14ac:dyDescent="0.25">
      <c r="A230" s="19" t="s">
        <v>477</v>
      </c>
      <c r="B230" s="20" t="s">
        <v>12</v>
      </c>
      <c r="C230" s="21" t="s">
        <v>478</v>
      </c>
      <c r="D230" s="22">
        <v>18000</v>
      </c>
      <c r="E230" s="17" t="s">
        <v>2</v>
      </c>
      <c r="F230" s="18" t="s">
        <v>476</v>
      </c>
    </row>
    <row r="231" spans="1:6" ht="39" x14ac:dyDescent="0.25">
      <c r="A231" s="19" t="s">
        <v>495</v>
      </c>
      <c r="B231" s="20" t="s">
        <v>12</v>
      </c>
      <c r="C231" s="21" t="s">
        <v>496</v>
      </c>
      <c r="D231" s="22">
        <v>255000</v>
      </c>
      <c r="E231" s="17" t="s">
        <v>2</v>
      </c>
      <c r="F231" s="18" t="s">
        <v>489</v>
      </c>
    </row>
    <row r="232" spans="1:6" ht="39" x14ac:dyDescent="0.25">
      <c r="A232" s="19" t="s">
        <v>497</v>
      </c>
      <c r="B232" s="20" t="s">
        <v>12</v>
      </c>
      <c r="C232" s="21" t="s">
        <v>498</v>
      </c>
      <c r="D232" s="22">
        <v>239010</v>
      </c>
      <c r="E232" s="17" t="s">
        <v>2</v>
      </c>
      <c r="F232" s="18" t="s">
        <v>489</v>
      </c>
    </row>
    <row r="233" spans="1:6" ht="39" x14ac:dyDescent="0.25">
      <c r="A233" s="19" t="s">
        <v>499</v>
      </c>
      <c r="B233" s="20" t="s">
        <v>12</v>
      </c>
      <c r="C233" s="21" t="s">
        <v>500</v>
      </c>
      <c r="D233" s="22">
        <v>85609.600000000006</v>
      </c>
      <c r="E233" s="17" t="s">
        <v>2</v>
      </c>
      <c r="F233" s="18" t="s">
        <v>476</v>
      </c>
    </row>
    <row r="234" spans="1:6" ht="39" x14ac:dyDescent="0.25">
      <c r="A234" s="19" t="s">
        <v>501</v>
      </c>
      <c r="B234" s="20" t="s">
        <v>12</v>
      </c>
      <c r="C234" s="21" t="s">
        <v>502</v>
      </c>
      <c r="D234" s="22">
        <v>207248.64000000001</v>
      </c>
      <c r="E234" s="17" t="s">
        <v>2</v>
      </c>
      <c r="F234" s="18" t="s">
        <v>481</v>
      </c>
    </row>
    <row r="235" spans="1:6" ht="26.25" x14ac:dyDescent="0.25">
      <c r="A235" s="19" t="s">
        <v>503</v>
      </c>
      <c r="B235" s="20" t="s">
        <v>66</v>
      </c>
      <c r="C235" s="21" t="s">
        <v>504</v>
      </c>
      <c r="D235" s="22">
        <v>105000</v>
      </c>
      <c r="E235" s="17" t="s">
        <v>2</v>
      </c>
      <c r="F235" s="18" t="s">
        <v>505</v>
      </c>
    </row>
    <row r="236" spans="1:6" ht="26.25" x14ac:dyDescent="0.25">
      <c r="A236" s="19" t="s">
        <v>521</v>
      </c>
      <c r="B236" s="20" t="s">
        <v>12</v>
      </c>
      <c r="C236" s="21" t="s">
        <v>522</v>
      </c>
      <c r="D236" s="22">
        <v>9600</v>
      </c>
      <c r="E236" s="17" t="s">
        <v>2</v>
      </c>
      <c r="F236" s="18" t="s">
        <v>476</v>
      </c>
    </row>
    <row r="237" spans="1:6" x14ac:dyDescent="0.25">
      <c r="A237" s="19"/>
      <c r="B237" s="20"/>
      <c r="C237" s="21"/>
      <c r="D237" s="70">
        <f>SUM(D158:D236)</f>
        <v>2617198.8000000003</v>
      </c>
      <c r="E237" s="17"/>
      <c r="F237" s="18"/>
    </row>
    <row r="238" spans="1:6" ht="39" x14ac:dyDescent="0.25">
      <c r="A238" s="24" t="s">
        <v>237</v>
      </c>
      <c r="B238" s="20" t="s">
        <v>66</v>
      </c>
      <c r="C238" s="25" t="s">
        <v>238</v>
      </c>
      <c r="D238" s="26">
        <v>30000</v>
      </c>
      <c r="E238" s="17" t="s">
        <v>566</v>
      </c>
      <c r="F238" s="29" t="s">
        <v>14</v>
      </c>
    </row>
    <row r="239" spans="1:6" ht="39" x14ac:dyDescent="0.25">
      <c r="A239" s="19" t="s">
        <v>259</v>
      </c>
      <c r="B239" s="20" t="s">
        <v>26</v>
      </c>
      <c r="C239" s="21" t="s">
        <v>260</v>
      </c>
      <c r="D239" s="22">
        <v>15000</v>
      </c>
      <c r="E239" s="17" t="s">
        <v>565</v>
      </c>
      <c r="F239" s="18" t="s">
        <v>105</v>
      </c>
    </row>
    <row r="240" spans="1:6" ht="39" x14ac:dyDescent="0.25">
      <c r="A240" s="19" t="s">
        <v>172</v>
      </c>
      <c r="B240" s="20" t="s">
        <v>12</v>
      </c>
      <c r="C240" s="21" t="s">
        <v>173</v>
      </c>
      <c r="D240" s="22">
        <v>24800</v>
      </c>
      <c r="E240" s="17" t="s">
        <v>565</v>
      </c>
      <c r="F240" s="18" t="s">
        <v>14</v>
      </c>
    </row>
    <row r="241" spans="1:6" ht="26.25" x14ac:dyDescent="0.25">
      <c r="A241" s="19" t="s">
        <v>212</v>
      </c>
      <c r="B241" s="20" t="s">
        <v>66</v>
      </c>
      <c r="C241" s="21" t="s">
        <v>213</v>
      </c>
      <c r="D241" s="22">
        <v>200000</v>
      </c>
      <c r="E241" s="17" t="s">
        <v>565</v>
      </c>
      <c r="F241" s="18" t="s">
        <v>191</v>
      </c>
    </row>
    <row r="242" spans="1:6" ht="39" x14ac:dyDescent="0.25">
      <c r="A242" s="19" t="s">
        <v>267</v>
      </c>
      <c r="B242" s="20" t="s">
        <v>26</v>
      </c>
      <c r="C242" s="21" t="s">
        <v>268</v>
      </c>
      <c r="D242" s="22">
        <v>5000</v>
      </c>
      <c r="E242" s="17" t="s">
        <v>565</v>
      </c>
      <c r="F242" s="18" t="s">
        <v>14</v>
      </c>
    </row>
    <row r="243" spans="1:6" ht="39" x14ac:dyDescent="0.25">
      <c r="A243" s="19" t="s">
        <v>271</v>
      </c>
      <c r="B243" s="20" t="s">
        <v>66</v>
      </c>
      <c r="C243" s="21" t="s">
        <v>272</v>
      </c>
      <c r="D243" s="22">
        <v>1779.44</v>
      </c>
      <c r="E243" s="17" t="s">
        <v>565</v>
      </c>
      <c r="F243" s="18" t="s">
        <v>191</v>
      </c>
    </row>
    <row r="244" spans="1:6" ht="39" x14ac:dyDescent="0.25">
      <c r="A244" s="19" t="s">
        <v>291</v>
      </c>
      <c r="B244" s="20" t="s">
        <v>66</v>
      </c>
      <c r="C244" s="21" t="s">
        <v>292</v>
      </c>
      <c r="D244" s="22">
        <v>87868.38</v>
      </c>
      <c r="E244" s="17" t="s">
        <v>565</v>
      </c>
      <c r="F244" s="18" t="s">
        <v>191</v>
      </c>
    </row>
    <row r="245" spans="1:6" ht="51.75" x14ac:dyDescent="0.25">
      <c r="A245" s="19" t="s">
        <v>297</v>
      </c>
      <c r="B245" s="20" t="s">
        <v>66</v>
      </c>
      <c r="C245" s="21" t="s">
        <v>298</v>
      </c>
      <c r="D245" s="22">
        <v>10000</v>
      </c>
      <c r="E245" s="17" t="s">
        <v>565</v>
      </c>
      <c r="F245" s="18" t="s">
        <v>14</v>
      </c>
    </row>
    <row r="246" spans="1:6" ht="39" x14ac:dyDescent="0.25">
      <c r="A246" s="19" t="s">
        <v>301</v>
      </c>
      <c r="B246" s="20" t="s">
        <v>66</v>
      </c>
      <c r="C246" s="21" t="s">
        <v>302</v>
      </c>
      <c r="D246" s="22">
        <v>142000</v>
      </c>
      <c r="E246" s="17" t="s">
        <v>565</v>
      </c>
      <c r="F246" s="18" t="s">
        <v>228</v>
      </c>
    </row>
    <row r="247" spans="1:6" ht="39" x14ac:dyDescent="0.25">
      <c r="A247" s="24" t="s">
        <v>365</v>
      </c>
      <c r="B247" s="20" t="s">
        <v>26</v>
      </c>
      <c r="C247" s="25" t="s">
        <v>366</v>
      </c>
      <c r="D247" s="26">
        <v>24800</v>
      </c>
      <c r="E247" s="17" t="s">
        <v>565</v>
      </c>
      <c r="F247" s="18" t="s">
        <v>14</v>
      </c>
    </row>
    <row r="248" spans="1:6" ht="39" x14ac:dyDescent="0.25">
      <c r="A248" s="24" t="s">
        <v>367</v>
      </c>
      <c r="B248" s="20" t="s">
        <v>26</v>
      </c>
      <c r="C248" s="25" t="s">
        <v>368</v>
      </c>
      <c r="D248" s="26">
        <v>10000</v>
      </c>
      <c r="E248" s="17" t="s">
        <v>565</v>
      </c>
      <c r="F248" s="18" t="s">
        <v>14</v>
      </c>
    </row>
    <row r="249" spans="1:6" ht="39" x14ac:dyDescent="0.25">
      <c r="A249" s="24" t="s">
        <v>392</v>
      </c>
      <c r="B249" s="20" t="s">
        <v>12</v>
      </c>
      <c r="C249" s="25" t="s">
        <v>393</v>
      </c>
      <c r="D249" s="26">
        <v>5000</v>
      </c>
      <c r="E249" s="17" t="s">
        <v>565</v>
      </c>
      <c r="F249" s="18" t="s">
        <v>14</v>
      </c>
    </row>
    <row r="250" spans="1:6" ht="39" x14ac:dyDescent="0.25">
      <c r="A250" s="19" t="s">
        <v>411</v>
      </c>
      <c r="B250" s="20" t="s">
        <v>12</v>
      </c>
      <c r="C250" s="21" t="s">
        <v>412</v>
      </c>
      <c r="D250" s="22">
        <v>24800</v>
      </c>
      <c r="E250" s="17" t="s">
        <v>565</v>
      </c>
      <c r="F250" s="18" t="s">
        <v>14</v>
      </c>
    </row>
    <row r="251" spans="1:6" ht="39" x14ac:dyDescent="0.25">
      <c r="A251" s="19" t="s">
        <v>415</v>
      </c>
      <c r="B251" s="20" t="s">
        <v>12</v>
      </c>
      <c r="C251" s="21" t="s">
        <v>416</v>
      </c>
      <c r="D251" s="22">
        <v>24800</v>
      </c>
      <c r="E251" s="17" t="s">
        <v>565</v>
      </c>
      <c r="F251" s="18" t="s">
        <v>14</v>
      </c>
    </row>
    <row r="252" spans="1:6" ht="39" x14ac:dyDescent="0.25">
      <c r="A252" s="19" t="s">
        <v>419</v>
      </c>
      <c r="B252" s="20" t="s">
        <v>12</v>
      </c>
      <c r="C252" s="21" t="s">
        <v>420</v>
      </c>
      <c r="D252" s="22">
        <v>10000</v>
      </c>
      <c r="E252" s="17" t="s">
        <v>565</v>
      </c>
      <c r="F252" s="18" t="s">
        <v>14</v>
      </c>
    </row>
    <row r="253" spans="1:6" ht="26.25" x14ac:dyDescent="0.25">
      <c r="A253" s="19" t="s">
        <v>463</v>
      </c>
      <c r="B253" s="20" t="s">
        <v>26</v>
      </c>
      <c r="C253" s="21" t="s">
        <v>464</v>
      </c>
      <c r="D253" s="22">
        <v>24800</v>
      </c>
      <c r="E253" s="17" t="s">
        <v>565</v>
      </c>
      <c r="F253" s="18" t="s">
        <v>14</v>
      </c>
    </row>
    <row r="254" spans="1:6" x14ac:dyDescent="0.25">
      <c r="A254" s="19"/>
      <c r="B254" s="20"/>
      <c r="C254" s="23"/>
      <c r="D254" s="22">
        <f>SUM(D9:D253)</f>
        <v>21138127.52</v>
      </c>
      <c r="E254" s="17"/>
      <c r="F254" s="18"/>
    </row>
    <row r="255" spans="1:6" ht="26.25" x14ac:dyDescent="0.25">
      <c r="A255" s="19"/>
      <c r="B255" s="20"/>
      <c r="C255" s="23" t="s">
        <v>530</v>
      </c>
      <c r="D255" s="22"/>
      <c r="E255" s="17">
        <f>SUM(E10:E253)</f>
        <v>0</v>
      </c>
      <c r="F255" s="18"/>
    </row>
    <row r="256" spans="1:6" x14ac:dyDescent="0.25">
      <c r="A256" s="19"/>
      <c r="B256" s="20"/>
      <c r="C256" s="21"/>
      <c r="D256" s="22"/>
      <c r="E256" s="17"/>
      <c r="F256" s="18"/>
    </row>
    <row r="257" spans="1:6" x14ac:dyDescent="0.25">
      <c r="A257" s="13" t="s">
        <v>531</v>
      </c>
      <c r="B257" s="14"/>
      <c r="C257" s="15" t="s">
        <v>532</v>
      </c>
      <c r="D257" s="16"/>
      <c r="E257" s="17"/>
      <c r="F257" s="18"/>
    </row>
    <row r="258" spans="1:6" ht="15.75" thickBot="1" x14ac:dyDescent="0.3">
      <c r="A258" s="32" t="s">
        <v>533</v>
      </c>
      <c r="B258" s="32"/>
      <c r="C258" s="33" t="s">
        <v>534</v>
      </c>
      <c r="D258" s="34">
        <v>158488.12</v>
      </c>
      <c r="E258" s="35">
        <f>D258</f>
        <v>158488.12</v>
      </c>
      <c r="F258" s="36"/>
    </row>
    <row r="259" spans="1:6" ht="15.75" thickBot="1" x14ac:dyDescent="0.3">
      <c r="A259" s="37"/>
      <c r="B259" s="37"/>
      <c r="C259" s="38"/>
      <c r="D259" s="39"/>
      <c r="E259" s="39"/>
      <c r="F259" s="40"/>
    </row>
    <row r="260" spans="1:6" ht="15.75" thickBot="1" x14ac:dyDescent="0.3">
      <c r="A260" s="4"/>
      <c r="B260" s="7"/>
      <c r="C260" s="41" t="s">
        <v>535</v>
      </c>
      <c r="D260" s="42"/>
      <c r="E260" s="42">
        <f>E255+E258</f>
        <v>158488.12</v>
      </c>
      <c r="F260" s="42"/>
    </row>
    <row r="261" spans="1:6" x14ac:dyDescent="0.25">
      <c r="A261" s="4"/>
      <c r="B261" s="7"/>
      <c r="C261" s="4"/>
      <c r="D261" s="4"/>
      <c r="E261" s="5"/>
      <c r="F261" s="6"/>
    </row>
    <row r="262" spans="1:6" ht="15.75" thickBot="1" x14ac:dyDescent="0.3">
      <c r="A262" s="4"/>
      <c r="B262" s="7"/>
      <c r="C262" s="4"/>
      <c r="D262" s="4"/>
      <c r="E262" s="5"/>
      <c r="F262" s="6"/>
    </row>
    <row r="263" spans="1:6" ht="18.75" x14ac:dyDescent="0.3">
      <c r="A263" s="4"/>
      <c r="B263" s="7"/>
      <c r="C263" s="104" t="s">
        <v>536</v>
      </c>
      <c r="D263" s="105"/>
      <c r="E263" s="43" t="s">
        <v>537</v>
      </c>
      <c r="F263" s="5"/>
    </row>
    <row r="264" spans="1:6" x14ac:dyDescent="0.25">
      <c r="A264" s="4"/>
      <c r="B264" s="7"/>
      <c r="C264" s="102" t="s">
        <v>538</v>
      </c>
      <c r="D264" s="103"/>
      <c r="E264" s="44">
        <v>3473562.0700000003</v>
      </c>
      <c r="F264" s="5"/>
    </row>
    <row r="265" spans="1:6" x14ac:dyDescent="0.25">
      <c r="A265" s="4"/>
      <c r="B265" s="7"/>
      <c r="C265" s="102" t="s">
        <v>539</v>
      </c>
      <c r="D265" s="103"/>
      <c r="E265" s="44">
        <f>SUMIF(F10:F258,"ΔΕΗ",D10:D258)</f>
        <v>8000</v>
      </c>
      <c r="F265" s="5"/>
    </row>
    <row r="266" spans="1:6" x14ac:dyDescent="0.25">
      <c r="A266" s="4"/>
      <c r="B266" s="7"/>
      <c r="C266" s="102" t="s">
        <v>540</v>
      </c>
      <c r="D266" s="103"/>
      <c r="E266" s="44">
        <f>SUMIF(F10:F258,"ΙΔΙΑ ΕΣΟΔΑ-ΔΩΡΕΑ ΚΑΡΑΝΑΣΤΑΣΗ",D10:D258)</f>
        <v>196841.24</v>
      </c>
      <c r="F266" s="5"/>
    </row>
    <row r="267" spans="1:6" x14ac:dyDescent="0.25">
      <c r="A267" s="4"/>
      <c r="B267" s="7"/>
      <c r="C267" s="102" t="s">
        <v>541</v>
      </c>
      <c r="D267" s="103"/>
      <c r="E267" s="44">
        <f>SUMIF(F10:F258,"ΙΔΙΑ ΕΣΟΔΑ-ΔΩΡEA ΚΟΥΣIOY",D10:D258)</f>
        <v>1836698.98</v>
      </c>
      <c r="F267" s="45"/>
    </row>
    <row r="268" spans="1:6" x14ac:dyDescent="0.25">
      <c r="A268" s="4"/>
      <c r="B268" s="7"/>
      <c r="C268" s="102" t="s">
        <v>191</v>
      </c>
      <c r="D268" s="103"/>
      <c r="E268" s="44">
        <f>SUMIF(F10:F258,"ΣΑΤΑ Χ.Υ.",D10:D258)</f>
        <v>1840336.25</v>
      </c>
      <c r="F268" s="45"/>
    </row>
    <row r="269" spans="1:6" x14ac:dyDescent="0.25">
      <c r="A269" s="4"/>
      <c r="B269" s="7"/>
      <c r="C269" s="102" t="s">
        <v>228</v>
      </c>
      <c r="D269" s="103"/>
      <c r="E269" s="44">
        <f>SUMIF(F11:F259,"ΣΑΤΑ",D11:D259)</f>
        <v>767360</v>
      </c>
      <c r="F269" s="45"/>
    </row>
    <row r="270" spans="1:6" x14ac:dyDescent="0.25">
      <c r="A270" s="4"/>
      <c r="B270" s="7"/>
      <c r="C270" s="102" t="s">
        <v>202</v>
      </c>
      <c r="D270" s="103"/>
      <c r="E270" s="44">
        <f>SUMIF(F11:F259,"ΣΑΤΑ - ΣΑΤΑ Χ.Υ.",D11:D259)</f>
        <v>130000</v>
      </c>
      <c r="F270" s="45"/>
    </row>
    <row r="271" spans="1:6" x14ac:dyDescent="0.25">
      <c r="A271" s="4"/>
      <c r="B271" s="7"/>
      <c r="C271" s="102" t="s">
        <v>105</v>
      </c>
      <c r="D271" s="103"/>
      <c r="E271" s="44">
        <f>SUMIF(F12:F260,"ΣΑΤΑ ΣΧΟΛΕΙΩΝ",D12:D260)</f>
        <v>219600</v>
      </c>
      <c r="F271" s="5"/>
    </row>
    <row r="272" spans="1:6" x14ac:dyDescent="0.25">
      <c r="A272" s="4"/>
      <c r="B272" s="7"/>
      <c r="C272" s="102" t="s">
        <v>542</v>
      </c>
      <c r="D272" s="103"/>
      <c r="E272" s="44">
        <f>SUMIF(F13:F261,"ΣΑΤΑ-ΠΥΡΟΠΡ",D13:D261)</f>
        <v>17000</v>
      </c>
      <c r="F272" s="5"/>
    </row>
    <row r="273" spans="1:6" x14ac:dyDescent="0.25">
      <c r="A273" s="4"/>
      <c r="B273" s="7"/>
      <c r="C273" s="102" t="s">
        <v>476</v>
      </c>
      <c r="D273" s="103"/>
      <c r="E273" s="44">
        <f>SUMIF(F14:F261,"ΕΣΠΑ",D14:D261)</f>
        <v>834521.59999999998</v>
      </c>
      <c r="F273" s="5"/>
    </row>
    <row r="274" spans="1:6" x14ac:dyDescent="0.25">
      <c r="A274" s="4"/>
      <c r="B274" s="7"/>
      <c r="C274" s="102" t="s">
        <v>543</v>
      </c>
      <c r="D274" s="103"/>
      <c r="E274" s="44">
        <f>SUMIF(F15:F261,"ΠΡΑΣ. ΤΑΜΕΙΟ",D15:D261)</f>
        <v>669869.83000000007</v>
      </c>
      <c r="F274" s="5"/>
    </row>
    <row r="275" spans="1:6" x14ac:dyDescent="0.25">
      <c r="A275" s="4"/>
      <c r="B275" s="7"/>
      <c r="C275" s="102" t="s">
        <v>544</v>
      </c>
      <c r="D275" s="103"/>
      <c r="E275" s="44">
        <f>SUMIF(F16:F262,"ΥΠ.ΕΣ",D16:D262)</f>
        <v>280000</v>
      </c>
      <c r="F275" s="5"/>
    </row>
    <row r="276" spans="1:6" x14ac:dyDescent="0.25">
      <c r="A276" s="4"/>
      <c r="B276" s="7"/>
      <c r="C276" s="102" t="s">
        <v>545</v>
      </c>
      <c r="D276" s="103"/>
      <c r="E276" s="44">
        <f>SUMIF(F17:F263,"ΥΠ.ΑΓΡ.ΑΝΑΠΤ",D17:D263)</f>
        <v>87459.7</v>
      </c>
      <c r="F276" s="5"/>
    </row>
    <row r="277" spans="1:6" ht="15.75" thickBot="1" x14ac:dyDescent="0.3">
      <c r="A277" s="4"/>
      <c r="B277" s="7"/>
      <c r="C277" s="102" t="s">
        <v>546</v>
      </c>
      <c r="D277" s="103"/>
      <c r="E277" s="46">
        <f>SUMIF(F18:F264,"ΠΔΕ",D18:D264)</f>
        <v>528138</v>
      </c>
      <c r="F277" s="5"/>
    </row>
    <row r="278" spans="1:6" ht="41.25" customHeight="1" thickTop="1" thickBot="1" x14ac:dyDescent="0.3">
      <c r="A278" s="4"/>
      <c r="B278" s="7"/>
      <c r="C278" s="112" t="s">
        <v>530</v>
      </c>
      <c r="D278" s="113"/>
      <c r="E278" s="47">
        <f>SUM(E264:E277)</f>
        <v>10889387.67</v>
      </c>
      <c r="F278" s="48"/>
    </row>
    <row r="279" spans="1:6" ht="15.75" thickBot="1" x14ac:dyDescent="0.3"/>
    <row r="280" spans="1:6" ht="37.5" customHeight="1" x14ac:dyDescent="0.3">
      <c r="C280" s="104" t="s">
        <v>589</v>
      </c>
      <c r="D280" s="118"/>
      <c r="E280" s="43" t="s">
        <v>537</v>
      </c>
    </row>
    <row r="281" spans="1:6" x14ac:dyDescent="0.25">
      <c r="C281" s="119" t="s">
        <v>2</v>
      </c>
      <c r="D281" s="119"/>
      <c r="E281" s="80">
        <v>2617198.8000000003</v>
      </c>
    </row>
    <row r="282" spans="1:6" x14ac:dyDescent="0.25">
      <c r="C282" s="114" t="s">
        <v>567</v>
      </c>
      <c r="D282" s="114"/>
      <c r="E282" s="84">
        <v>859061.38</v>
      </c>
    </row>
    <row r="283" spans="1:6" x14ac:dyDescent="0.25">
      <c r="C283" s="114" t="s">
        <v>568</v>
      </c>
      <c r="D283" s="114"/>
      <c r="E283" s="84">
        <v>312029.05</v>
      </c>
    </row>
    <row r="284" spans="1:6" x14ac:dyDescent="0.25">
      <c r="C284" s="114" t="s">
        <v>569</v>
      </c>
      <c r="D284" s="114"/>
      <c r="E284" s="84">
        <v>5644126.4699999997</v>
      </c>
    </row>
    <row r="285" spans="1:6" x14ac:dyDescent="0.25">
      <c r="C285" s="114" t="s">
        <v>570</v>
      </c>
      <c r="D285" s="114"/>
      <c r="E285" s="84">
        <v>505150.66000000003</v>
      </c>
    </row>
    <row r="286" spans="1:6" x14ac:dyDescent="0.25">
      <c r="C286" s="114" t="s">
        <v>571</v>
      </c>
      <c r="D286" s="114"/>
      <c r="E286" s="84">
        <v>610647.81999999995</v>
      </c>
    </row>
    <row r="287" spans="1:6" x14ac:dyDescent="0.25">
      <c r="C287" s="114" t="s">
        <v>573</v>
      </c>
      <c r="D287" s="114"/>
      <c r="E287" s="84">
        <v>311173.49</v>
      </c>
    </row>
    <row r="288" spans="1:6" x14ac:dyDescent="0.25">
      <c r="C288" s="114" t="s">
        <v>572</v>
      </c>
      <c r="D288" s="114"/>
      <c r="E288" s="85">
        <v>30000</v>
      </c>
    </row>
    <row r="289" spans="3:5" x14ac:dyDescent="0.25">
      <c r="C289" s="86"/>
      <c r="D289" s="98" t="s">
        <v>590</v>
      </c>
      <c r="E289" s="84">
        <f>SUM(E281:E288)</f>
        <v>10889387.67</v>
      </c>
    </row>
  </sheetData>
  <sortState ref="A8:F247">
    <sortCondition ref="E20"/>
  </sortState>
  <mergeCells count="28">
    <mergeCell ref="A4:B4"/>
    <mergeCell ref="C7:D7"/>
    <mergeCell ref="C6:D6"/>
    <mergeCell ref="C283:D283"/>
    <mergeCell ref="C282:D282"/>
    <mergeCell ref="C275:D275"/>
    <mergeCell ref="C276:D276"/>
    <mergeCell ref="C277:D277"/>
    <mergeCell ref="C278:D278"/>
    <mergeCell ref="C280:D280"/>
    <mergeCell ref="C281:D281"/>
    <mergeCell ref="C269:D269"/>
    <mergeCell ref="C270:D270"/>
    <mergeCell ref="C271:D271"/>
    <mergeCell ref="C272:D272"/>
    <mergeCell ref="C273:D273"/>
    <mergeCell ref="C284:D284"/>
    <mergeCell ref="C285:D285"/>
    <mergeCell ref="C286:D286"/>
    <mergeCell ref="C288:D288"/>
    <mergeCell ref="C287:D287"/>
    <mergeCell ref="C274:D274"/>
    <mergeCell ref="C263:D263"/>
    <mergeCell ref="C264:D264"/>
    <mergeCell ref="C265:D265"/>
    <mergeCell ref="C266:D266"/>
    <mergeCell ref="C267:D267"/>
    <mergeCell ref="C268:D26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271" zoomScale="148" zoomScaleNormal="148" workbookViewId="0">
      <selection activeCell="A6" sqref="A6:F6"/>
    </sheetView>
  </sheetViews>
  <sheetFormatPr defaultRowHeight="15" x14ac:dyDescent="0.25"/>
  <cols>
    <col min="1" max="1" width="16" customWidth="1"/>
    <col min="2" max="2" width="15.140625" customWidth="1"/>
    <col min="3" max="3" width="36.85546875" customWidth="1"/>
    <col min="4" max="4" width="14.42578125" customWidth="1"/>
    <col min="5" max="5" width="16.28515625" customWidth="1"/>
    <col min="6" max="6" width="15.42578125" customWidth="1"/>
  </cols>
  <sheetData>
    <row r="1" spans="1:6" ht="15.75" x14ac:dyDescent="0.25">
      <c r="A1" s="1" t="s">
        <v>0</v>
      </c>
      <c r="B1" s="2"/>
      <c r="C1" s="3"/>
      <c r="D1" s="4"/>
      <c r="E1" s="5"/>
      <c r="F1" s="52"/>
    </row>
    <row r="2" spans="1:6" ht="15.75" x14ac:dyDescent="0.25">
      <c r="A2" s="1" t="s">
        <v>1</v>
      </c>
      <c r="B2" s="2"/>
      <c r="C2" s="3"/>
      <c r="D2" s="4"/>
      <c r="E2" s="5"/>
      <c r="F2" s="52"/>
    </row>
    <row r="3" spans="1:6" ht="15.75" x14ac:dyDescent="0.25">
      <c r="A3" s="1" t="s">
        <v>2</v>
      </c>
      <c r="B3" s="2"/>
      <c r="C3" s="3"/>
      <c r="D3" s="4"/>
      <c r="E3" s="5"/>
      <c r="F3" s="52"/>
    </row>
    <row r="4" spans="1:6" ht="94.5" customHeight="1" x14ac:dyDescent="0.25">
      <c r="A4" s="115" t="s">
        <v>574</v>
      </c>
      <c r="B4" s="115"/>
      <c r="C4" s="3"/>
      <c r="D4" s="4"/>
      <c r="E4" s="5"/>
      <c r="F4" s="52"/>
    </row>
    <row r="5" spans="1:6" x14ac:dyDescent="0.25">
      <c r="A5" s="4"/>
      <c r="B5" s="7"/>
      <c r="C5" s="4"/>
      <c r="D5" s="4"/>
      <c r="E5" s="5"/>
      <c r="F5" s="52"/>
    </row>
    <row r="6" spans="1:6" ht="15.75" customHeight="1" x14ac:dyDescent="0.25">
      <c r="A6" s="120" t="s">
        <v>596</v>
      </c>
      <c r="B6" s="120"/>
      <c r="C6" s="120"/>
      <c r="D6" s="120"/>
      <c r="E6" s="120"/>
      <c r="F6" s="120"/>
    </row>
    <row r="7" spans="1:6" ht="26.25" thickBot="1" x14ac:dyDescent="0.3">
      <c r="A7" s="54" t="s">
        <v>4</v>
      </c>
      <c r="B7" s="58"/>
      <c r="C7" s="61" t="s">
        <v>5</v>
      </c>
      <c r="D7" s="63" t="s">
        <v>6</v>
      </c>
      <c r="E7" s="64" t="s">
        <v>7</v>
      </c>
      <c r="F7" s="50" t="s">
        <v>8</v>
      </c>
    </row>
    <row r="8" spans="1:6" ht="15.75" thickBot="1" x14ac:dyDescent="0.3">
      <c r="A8" s="53" t="s">
        <v>337</v>
      </c>
      <c r="B8" s="55" t="s">
        <v>94</v>
      </c>
      <c r="C8" s="60" t="s">
        <v>338</v>
      </c>
      <c r="D8" s="62">
        <v>8000</v>
      </c>
      <c r="E8" s="42"/>
      <c r="F8" s="51" t="s">
        <v>339</v>
      </c>
    </row>
    <row r="9" spans="1:6" ht="15.75" thickBot="1" x14ac:dyDescent="0.3">
      <c r="A9" s="65"/>
      <c r="B9" s="66"/>
      <c r="C9" s="77" t="s">
        <v>559</v>
      </c>
      <c r="D9" s="72">
        <v>8000</v>
      </c>
      <c r="E9" s="67">
        <v>8000</v>
      </c>
      <c r="F9" s="49"/>
    </row>
    <row r="10" spans="1:6" ht="39" x14ac:dyDescent="0.25">
      <c r="A10" s="19" t="s">
        <v>474</v>
      </c>
      <c r="B10" s="20" t="s">
        <v>12</v>
      </c>
      <c r="C10" s="21" t="s">
        <v>475</v>
      </c>
      <c r="D10" s="22">
        <v>8000</v>
      </c>
      <c r="E10" s="17"/>
      <c r="F10" s="18" t="s">
        <v>476</v>
      </c>
    </row>
    <row r="11" spans="1:6" ht="39" x14ac:dyDescent="0.25">
      <c r="A11" s="19" t="s">
        <v>477</v>
      </c>
      <c r="B11" s="20" t="s">
        <v>12</v>
      </c>
      <c r="C11" s="21" t="s">
        <v>478</v>
      </c>
      <c r="D11" s="22">
        <v>18000</v>
      </c>
      <c r="E11" s="17"/>
      <c r="F11" s="18" t="s">
        <v>476</v>
      </c>
    </row>
    <row r="12" spans="1:6" ht="26.25" x14ac:dyDescent="0.25">
      <c r="A12" s="19" t="s">
        <v>482</v>
      </c>
      <c r="B12" s="20" t="s">
        <v>26</v>
      </c>
      <c r="C12" s="21" t="s">
        <v>483</v>
      </c>
      <c r="D12" s="22">
        <v>21020</v>
      </c>
      <c r="E12" s="17"/>
      <c r="F12" s="18" t="s">
        <v>476</v>
      </c>
    </row>
    <row r="13" spans="1:6" ht="26.25" x14ac:dyDescent="0.25">
      <c r="A13" s="19" t="s">
        <v>499</v>
      </c>
      <c r="B13" s="20" t="s">
        <v>12</v>
      </c>
      <c r="C13" s="21" t="s">
        <v>500</v>
      </c>
      <c r="D13" s="22">
        <v>85609.600000000006</v>
      </c>
      <c r="E13" s="17"/>
      <c r="F13" s="18" t="s">
        <v>476</v>
      </c>
    </row>
    <row r="14" spans="1:6" ht="26.25" x14ac:dyDescent="0.25">
      <c r="A14" s="19" t="s">
        <v>521</v>
      </c>
      <c r="B14" s="20" t="s">
        <v>12</v>
      </c>
      <c r="C14" s="21" t="s">
        <v>522</v>
      </c>
      <c r="D14" s="22">
        <v>9600</v>
      </c>
      <c r="E14" s="17"/>
      <c r="F14" s="18" t="s">
        <v>476</v>
      </c>
    </row>
    <row r="15" spans="1:6" ht="26.25" x14ac:dyDescent="0.25">
      <c r="A15" s="19" t="s">
        <v>523</v>
      </c>
      <c r="B15" s="20" t="s">
        <v>66</v>
      </c>
      <c r="C15" s="21" t="s">
        <v>524</v>
      </c>
      <c r="D15" s="22">
        <v>251720</v>
      </c>
      <c r="E15" s="17"/>
      <c r="F15" s="18" t="s">
        <v>476</v>
      </c>
    </row>
    <row r="16" spans="1:6" ht="39" x14ac:dyDescent="0.25">
      <c r="A16" s="19" t="s">
        <v>525</v>
      </c>
      <c r="B16" s="20" t="s">
        <v>66</v>
      </c>
      <c r="C16" s="21" t="s">
        <v>526</v>
      </c>
      <c r="D16" s="22">
        <v>440572</v>
      </c>
      <c r="E16" s="17"/>
      <c r="F16" s="18" t="s">
        <v>476</v>
      </c>
    </row>
    <row r="17" spans="1:6" x14ac:dyDescent="0.25">
      <c r="A17" s="19"/>
      <c r="B17" s="20"/>
      <c r="C17" s="21"/>
      <c r="D17" s="68">
        <f>SUM(D10:D16)</f>
        <v>834521.59999999998</v>
      </c>
      <c r="E17" s="17">
        <v>834521.59999999998</v>
      </c>
      <c r="F17" s="18"/>
    </row>
    <row r="18" spans="1:6" x14ac:dyDescent="0.25">
      <c r="A18" s="19" t="s">
        <v>11</v>
      </c>
      <c r="B18" s="20" t="s">
        <v>12</v>
      </c>
      <c r="C18" s="21" t="s">
        <v>13</v>
      </c>
      <c r="D18" s="22">
        <v>11000</v>
      </c>
      <c r="E18" s="17"/>
      <c r="F18" s="18" t="s">
        <v>14</v>
      </c>
    </row>
    <row r="19" spans="1:6" x14ac:dyDescent="0.25">
      <c r="A19" s="19" t="s">
        <v>15</v>
      </c>
      <c r="B19" s="20" t="s">
        <v>12</v>
      </c>
      <c r="C19" s="21" t="s">
        <v>16</v>
      </c>
      <c r="D19" s="22">
        <v>5000</v>
      </c>
      <c r="E19" s="17"/>
      <c r="F19" s="18" t="s">
        <v>14</v>
      </c>
    </row>
    <row r="20" spans="1:6" ht="26.25" x14ac:dyDescent="0.25">
      <c r="A20" s="19" t="s">
        <v>17</v>
      </c>
      <c r="B20" s="20" t="s">
        <v>12</v>
      </c>
      <c r="C20" s="21" t="s">
        <v>18</v>
      </c>
      <c r="D20" s="22">
        <v>14000</v>
      </c>
      <c r="E20" s="17"/>
      <c r="F20" s="18" t="s">
        <v>14</v>
      </c>
    </row>
    <row r="21" spans="1:6" x14ac:dyDescent="0.25">
      <c r="A21" s="19" t="s">
        <v>19</v>
      </c>
      <c r="B21" s="20" t="s">
        <v>12</v>
      </c>
      <c r="C21" s="21" t="s">
        <v>20</v>
      </c>
      <c r="D21" s="22">
        <v>24000</v>
      </c>
      <c r="E21" s="17"/>
      <c r="F21" s="18" t="s">
        <v>14</v>
      </c>
    </row>
    <row r="22" spans="1:6" ht="26.25" x14ac:dyDescent="0.25">
      <c r="A22" s="19" t="s">
        <v>21</v>
      </c>
      <c r="B22" s="20" t="s">
        <v>12</v>
      </c>
      <c r="C22" s="21" t="s">
        <v>22</v>
      </c>
      <c r="D22" s="22">
        <v>10000</v>
      </c>
      <c r="E22" s="17"/>
      <c r="F22" s="18" t="s">
        <v>14</v>
      </c>
    </row>
    <row r="23" spans="1:6" ht="26.25" x14ac:dyDescent="0.25">
      <c r="A23" s="19" t="s">
        <v>23</v>
      </c>
      <c r="B23" s="20" t="s">
        <v>12</v>
      </c>
      <c r="C23" s="21" t="s">
        <v>24</v>
      </c>
      <c r="D23" s="22">
        <v>12000</v>
      </c>
      <c r="E23" s="17"/>
      <c r="F23" s="18" t="s">
        <v>14</v>
      </c>
    </row>
    <row r="24" spans="1:6" x14ac:dyDescent="0.25">
      <c r="A24" s="19" t="s">
        <v>25</v>
      </c>
      <c r="B24" s="20" t="s">
        <v>26</v>
      </c>
      <c r="C24" s="21" t="s">
        <v>27</v>
      </c>
      <c r="D24" s="22">
        <v>3000</v>
      </c>
      <c r="E24" s="17"/>
      <c r="F24" s="18" t="s">
        <v>14</v>
      </c>
    </row>
    <row r="25" spans="1:6" ht="39" x14ac:dyDescent="0.25">
      <c r="A25" s="19" t="s">
        <v>28</v>
      </c>
      <c r="B25" s="20" t="s">
        <v>26</v>
      </c>
      <c r="C25" s="21" t="s">
        <v>29</v>
      </c>
      <c r="D25" s="22">
        <v>5865.6</v>
      </c>
      <c r="E25" s="17"/>
      <c r="F25" s="18" t="s">
        <v>14</v>
      </c>
    </row>
    <row r="26" spans="1:6" x14ac:dyDescent="0.25">
      <c r="A26" s="19" t="s">
        <v>30</v>
      </c>
      <c r="B26" s="20"/>
      <c r="C26" s="21" t="s">
        <v>31</v>
      </c>
      <c r="D26" s="22">
        <v>12980</v>
      </c>
      <c r="E26" s="17"/>
      <c r="F26" s="18" t="s">
        <v>14</v>
      </c>
    </row>
    <row r="27" spans="1:6" ht="39" x14ac:dyDescent="0.25">
      <c r="A27" s="19" t="s">
        <v>32</v>
      </c>
      <c r="B27" s="20"/>
      <c r="C27" s="21" t="s">
        <v>33</v>
      </c>
      <c r="D27" s="22">
        <v>9000</v>
      </c>
      <c r="E27" s="17"/>
      <c r="F27" s="18" t="s">
        <v>14</v>
      </c>
    </row>
    <row r="28" spans="1:6" ht="51.75" x14ac:dyDescent="0.25">
      <c r="A28" s="19" t="s">
        <v>34</v>
      </c>
      <c r="B28" s="20"/>
      <c r="C28" s="21" t="s">
        <v>35</v>
      </c>
      <c r="D28" s="22">
        <v>20000</v>
      </c>
      <c r="E28" s="17"/>
      <c r="F28" s="18" t="s">
        <v>14</v>
      </c>
    </row>
    <row r="29" spans="1:6" ht="26.25" x14ac:dyDescent="0.25">
      <c r="A29" s="19" t="s">
        <v>39</v>
      </c>
      <c r="B29" s="20" t="s">
        <v>12</v>
      </c>
      <c r="C29" s="21" t="s">
        <v>40</v>
      </c>
      <c r="D29" s="22">
        <v>15000</v>
      </c>
      <c r="E29" s="17"/>
      <c r="F29" s="18" t="s">
        <v>14</v>
      </c>
    </row>
    <row r="30" spans="1:6" ht="26.25" x14ac:dyDescent="0.25">
      <c r="A30" s="19" t="s">
        <v>41</v>
      </c>
      <c r="B30" s="20" t="s">
        <v>12</v>
      </c>
      <c r="C30" s="21" t="s">
        <v>42</v>
      </c>
      <c r="D30" s="22">
        <v>15000</v>
      </c>
      <c r="E30" s="17"/>
      <c r="F30" s="18" t="s">
        <v>14</v>
      </c>
    </row>
    <row r="31" spans="1:6" ht="26.25" x14ac:dyDescent="0.25">
      <c r="A31" s="19" t="s">
        <v>43</v>
      </c>
      <c r="B31" s="20" t="s">
        <v>12</v>
      </c>
      <c r="C31" s="21" t="s">
        <v>44</v>
      </c>
      <c r="D31" s="22">
        <v>10000</v>
      </c>
      <c r="E31" s="17"/>
      <c r="F31" s="18" t="s">
        <v>14</v>
      </c>
    </row>
    <row r="32" spans="1:6" ht="26.25" x14ac:dyDescent="0.25">
      <c r="A32" s="19" t="s">
        <v>45</v>
      </c>
      <c r="B32" s="20" t="s">
        <v>12</v>
      </c>
      <c r="C32" s="21" t="s">
        <v>46</v>
      </c>
      <c r="D32" s="22">
        <v>10000</v>
      </c>
      <c r="E32" s="17"/>
      <c r="F32" s="18" t="s">
        <v>14</v>
      </c>
    </row>
    <row r="33" spans="1:6" ht="26.25" x14ac:dyDescent="0.25">
      <c r="A33" s="19" t="s">
        <v>47</v>
      </c>
      <c r="B33" s="20" t="s">
        <v>12</v>
      </c>
      <c r="C33" s="21" t="s">
        <v>48</v>
      </c>
      <c r="D33" s="22">
        <v>15000</v>
      </c>
      <c r="E33" s="17"/>
      <c r="F33" s="18" t="s">
        <v>14</v>
      </c>
    </row>
    <row r="34" spans="1:6" x14ac:dyDescent="0.25">
      <c r="A34" s="19" t="s">
        <v>49</v>
      </c>
      <c r="B34" s="20" t="s">
        <v>12</v>
      </c>
      <c r="C34" s="21" t="s">
        <v>50</v>
      </c>
      <c r="D34" s="22">
        <v>20000</v>
      </c>
      <c r="E34" s="17"/>
      <c r="F34" s="18" t="s">
        <v>14</v>
      </c>
    </row>
    <row r="35" spans="1:6" ht="26.25" x14ac:dyDescent="0.25">
      <c r="A35" s="19" t="s">
        <v>51</v>
      </c>
      <c r="B35" s="20" t="s">
        <v>12</v>
      </c>
      <c r="C35" s="21" t="s">
        <v>52</v>
      </c>
      <c r="D35" s="22">
        <v>10000</v>
      </c>
      <c r="E35" s="17"/>
      <c r="F35" s="18" t="s">
        <v>14</v>
      </c>
    </row>
    <row r="36" spans="1:6" x14ac:dyDescent="0.25">
      <c r="A36" s="19" t="s">
        <v>53</v>
      </c>
      <c r="B36" s="20" t="s">
        <v>12</v>
      </c>
      <c r="C36" s="21" t="s">
        <v>54</v>
      </c>
      <c r="D36" s="22">
        <v>5000</v>
      </c>
      <c r="E36" s="17"/>
      <c r="F36" s="18" t="s">
        <v>14</v>
      </c>
    </row>
    <row r="37" spans="1:6" ht="26.25" x14ac:dyDescent="0.25">
      <c r="A37" s="19" t="s">
        <v>55</v>
      </c>
      <c r="B37" s="20" t="s">
        <v>12</v>
      </c>
      <c r="C37" s="21" t="s">
        <v>56</v>
      </c>
      <c r="D37" s="22">
        <v>5000</v>
      </c>
      <c r="E37" s="17"/>
      <c r="F37" s="18" t="s">
        <v>14</v>
      </c>
    </row>
    <row r="38" spans="1:6" ht="26.25" x14ac:dyDescent="0.25">
      <c r="A38" s="19" t="s">
        <v>57</v>
      </c>
      <c r="B38" s="20" t="s">
        <v>12</v>
      </c>
      <c r="C38" s="21" t="s">
        <v>58</v>
      </c>
      <c r="D38" s="22">
        <v>5000</v>
      </c>
      <c r="E38" s="17"/>
      <c r="F38" s="18" t="s">
        <v>14</v>
      </c>
    </row>
    <row r="39" spans="1:6" ht="26.25" x14ac:dyDescent="0.25">
      <c r="A39" s="19" t="s">
        <v>59</v>
      </c>
      <c r="B39" s="20" t="s">
        <v>12</v>
      </c>
      <c r="C39" s="21" t="s">
        <v>60</v>
      </c>
      <c r="D39" s="22">
        <v>2000</v>
      </c>
      <c r="E39" s="17"/>
      <c r="F39" s="18" t="s">
        <v>14</v>
      </c>
    </row>
    <row r="40" spans="1:6" ht="26.25" x14ac:dyDescent="0.25">
      <c r="A40" s="19" t="s">
        <v>61</v>
      </c>
      <c r="B40" s="20" t="s">
        <v>12</v>
      </c>
      <c r="C40" s="21" t="s">
        <v>62</v>
      </c>
      <c r="D40" s="22">
        <v>2000</v>
      </c>
      <c r="E40" s="17"/>
      <c r="F40" s="18" t="s">
        <v>14</v>
      </c>
    </row>
    <row r="41" spans="1:6" ht="26.25" x14ac:dyDescent="0.25">
      <c r="A41" s="19" t="s">
        <v>63</v>
      </c>
      <c r="B41" s="20" t="s">
        <v>12</v>
      </c>
      <c r="C41" s="21" t="s">
        <v>64</v>
      </c>
      <c r="D41" s="22">
        <v>9000</v>
      </c>
      <c r="E41" s="17"/>
      <c r="F41" s="18" t="s">
        <v>14</v>
      </c>
    </row>
    <row r="42" spans="1:6" ht="26.25" x14ac:dyDescent="0.25">
      <c r="A42" s="19" t="s">
        <v>65</v>
      </c>
      <c r="B42" s="20" t="s">
        <v>66</v>
      </c>
      <c r="C42" s="21" t="s">
        <v>67</v>
      </c>
      <c r="D42" s="22">
        <v>25000</v>
      </c>
      <c r="E42" s="17"/>
      <c r="F42" s="18" t="s">
        <v>14</v>
      </c>
    </row>
    <row r="43" spans="1:6" ht="26.25" x14ac:dyDescent="0.25">
      <c r="A43" s="19" t="s">
        <v>68</v>
      </c>
      <c r="B43" s="20" t="s">
        <v>66</v>
      </c>
      <c r="C43" s="21" t="s">
        <v>69</v>
      </c>
      <c r="D43" s="22">
        <v>7200</v>
      </c>
      <c r="E43" s="17"/>
      <c r="F43" s="18" t="s">
        <v>14</v>
      </c>
    </row>
    <row r="44" spans="1:6" ht="39" x14ac:dyDescent="0.25">
      <c r="A44" s="19" t="s">
        <v>70</v>
      </c>
      <c r="B44" s="20" t="s">
        <v>71</v>
      </c>
      <c r="C44" s="21" t="s">
        <v>72</v>
      </c>
      <c r="D44" s="22">
        <v>12000</v>
      </c>
      <c r="E44" s="17"/>
      <c r="F44" s="18" t="s">
        <v>14</v>
      </c>
    </row>
    <row r="45" spans="1:6" ht="26.25" x14ac:dyDescent="0.25">
      <c r="A45" s="19" t="s">
        <v>79</v>
      </c>
      <c r="B45" s="20" t="s">
        <v>12</v>
      </c>
      <c r="C45" s="21" t="s">
        <v>80</v>
      </c>
      <c r="D45" s="22">
        <v>8439</v>
      </c>
      <c r="E45" s="17"/>
      <c r="F45" s="18" t="s">
        <v>14</v>
      </c>
    </row>
    <row r="46" spans="1:6" ht="26.25" x14ac:dyDescent="0.25">
      <c r="A46" s="19" t="s">
        <v>81</v>
      </c>
      <c r="B46" s="20" t="s">
        <v>12</v>
      </c>
      <c r="C46" s="21" t="s">
        <v>82</v>
      </c>
      <c r="D46" s="22">
        <v>3000</v>
      </c>
      <c r="E46" s="17"/>
      <c r="F46" s="18" t="s">
        <v>14</v>
      </c>
    </row>
    <row r="47" spans="1:6" ht="26.25" x14ac:dyDescent="0.25">
      <c r="A47" s="19" t="s">
        <v>83</v>
      </c>
      <c r="B47" s="20" t="s">
        <v>12</v>
      </c>
      <c r="C47" s="21" t="s">
        <v>84</v>
      </c>
      <c r="D47" s="22">
        <v>3000</v>
      </c>
      <c r="E47" s="17"/>
      <c r="F47" s="18" t="s">
        <v>14</v>
      </c>
    </row>
    <row r="48" spans="1:6" ht="26.25" x14ac:dyDescent="0.25">
      <c r="A48" s="19" t="s">
        <v>85</v>
      </c>
      <c r="B48" s="20" t="s">
        <v>12</v>
      </c>
      <c r="C48" s="21" t="s">
        <v>86</v>
      </c>
      <c r="D48" s="22">
        <v>1000</v>
      </c>
      <c r="E48" s="17"/>
      <c r="F48" s="18" t="s">
        <v>14</v>
      </c>
    </row>
    <row r="49" spans="1:6" x14ac:dyDescent="0.25">
      <c r="A49" s="19" t="s">
        <v>87</v>
      </c>
      <c r="B49" s="20" t="s">
        <v>26</v>
      </c>
      <c r="C49" s="21" t="s">
        <v>88</v>
      </c>
      <c r="D49" s="22">
        <v>2000</v>
      </c>
      <c r="E49" s="17"/>
      <c r="F49" s="18" t="s">
        <v>14</v>
      </c>
    </row>
    <row r="50" spans="1:6" ht="26.25" x14ac:dyDescent="0.25">
      <c r="A50" s="19" t="s">
        <v>89</v>
      </c>
      <c r="B50" s="20" t="s">
        <v>26</v>
      </c>
      <c r="C50" s="21" t="s">
        <v>90</v>
      </c>
      <c r="D50" s="22">
        <v>3000</v>
      </c>
      <c r="E50" s="17"/>
      <c r="F50" s="18" t="s">
        <v>14</v>
      </c>
    </row>
    <row r="51" spans="1:6" ht="26.25" x14ac:dyDescent="0.25">
      <c r="A51" s="19" t="s">
        <v>91</v>
      </c>
      <c r="B51" s="20" t="s">
        <v>26</v>
      </c>
      <c r="C51" s="21" t="s">
        <v>92</v>
      </c>
      <c r="D51" s="22">
        <v>2000</v>
      </c>
      <c r="E51" s="17"/>
      <c r="F51" s="18" t="s">
        <v>14</v>
      </c>
    </row>
    <row r="52" spans="1:6" ht="26.25" x14ac:dyDescent="0.25">
      <c r="A52" s="19" t="s">
        <v>93</v>
      </c>
      <c r="B52" s="20" t="s">
        <v>94</v>
      </c>
      <c r="C52" s="21" t="s">
        <v>95</v>
      </c>
      <c r="D52" s="22">
        <v>5000</v>
      </c>
      <c r="E52" s="17"/>
      <c r="F52" s="18" t="s">
        <v>14</v>
      </c>
    </row>
    <row r="53" spans="1:6" ht="26.25" x14ac:dyDescent="0.25">
      <c r="A53" s="19" t="s">
        <v>99</v>
      </c>
      <c r="B53" s="20" t="s">
        <v>26</v>
      </c>
      <c r="C53" s="21" t="s">
        <v>100</v>
      </c>
      <c r="D53" s="22">
        <v>10850</v>
      </c>
      <c r="E53" s="17"/>
      <c r="F53" s="18" t="s">
        <v>14</v>
      </c>
    </row>
    <row r="54" spans="1:6" ht="26.25" x14ac:dyDescent="0.25">
      <c r="A54" s="19" t="s">
        <v>101</v>
      </c>
      <c r="B54" s="20" t="s">
        <v>26</v>
      </c>
      <c r="C54" s="21" t="s">
        <v>102</v>
      </c>
      <c r="D54" s="22">
        <v>5000</v>
      </c>
      <c r="E54" s="17"/>
      <c r="F54" s="18" t="s">
        <v>14</v>
      </c>
    </row>
    <row r="55" spans="1:6" ht="39" x14ac:dyDescent="0.25">
      <c r="A55" s="19" t="s">
        <v>114</v>
      </c>
      <c r="B55" s="20" t="s">
        <v>26</v>
      </c>
      <c r="C55" s="21" t="s">
        <v>115</v>
      </c>
      <c r="D55" s="22">
        <v>4800</v>
      </c>
      <c r="E55" s="17"/>
      <c r="F55" s="18" t="s">
        <v>14</v>
      </c>
    </row>
    <row r="56" spans="1:6" ht="39" x14ac:dyDescent="0.25">
      <c r="A56" s="19" t="s">
        <v>116</v>
      </c>
      <c r="B56" s="20" t="s">
        <v>26</v>
      </c>
      <c r="C56" s="21" t="s">
        <v>117</v>
      </c>
      <c r="D56" s="22">
        <v>4800</v>
      </c>
      <c r="E56" s="17"/>
      <c r="F56" s="18" t="s">
        <v>14</v>
      </c>
    </row>
    <row r="57" spans="1:6" ht="39" x14ac:dyDescent="0.25">
      <c r="A57" s="19" t="s">
        <v>118</v>
      </c>
      <c r="B57" s="20" t="s">
        <v>26</v>
      </c>
      <c r="C57" s="21" t="s">
        <v>119</v>
      </c>
      <c r="D57" s="22">
        <v>4800</v>
      </c>
      <c r="E57" s="17"/>
      <c r="F57" s="18" t="s">
        <v>14</v>
      </c>
    </row>
    <row r="58" spans="1:6" ht="39" x14ac:dyDescent="0.25">
      <c r="A58" s="19" t="s">
        <v>120</v>
      </c>
      <c r="B58" s="20" t="s">
        <v>26</v>
      </c>
      <c r="C58" s="21" t="s">
        <v>121</v>
      </c>
      <c r="D58" s="22">
        <v>4800</v>
      </c>
      <c r="E58" s="17"/>
      <c r="F58" s="18" t="s">
        <v>14</v>
      </c>
    </row>
    <row r="59" spans="1:6" ht="39" x14ac:dyDescent="0.25">
      <c r="A59" s="19" t="s">
        <v>122</v>
      </c>
      <c r="B59" s="20" t="s">
        <v>26</v>
      </c>
      <c r="C59" s="21" t="s">
        <v>123</v>
      </c>
      <c r="D59" s="22">
        <v>4800</v>
      </c>
      <c r="E59" s="17"/>
      <c r="F59" s="18" t="s">
        <v>14</v>
      </c>
    </row>
    <row r="60" spans="1:6" ht="39" x14ac:dyDescent="0.25">
      <c r="A60" s="19" t="s">
        <v>126</v>
      </c>
      <c r="B60" s="20" t="s">
        <v>26</v>
      </c>
      <c r="C60" s="21" t="s">
        <v>127</v>
      </c>
      <c r="D60" s="22">
        <v>9800</v>
      </c>
      <c r="E60" s="17"/>
      <c r="F60" s="18" t="s">
        <v>14</v>
      </c>
    </row>
    <row r="61" spans="1:6" x14ac:dyDescent="0.25">
      <c r="A61" s="19" t="s">
        <v>128</v>
      </c>
      <c r="B61" s="20" t="s">
        <v>26</v>
      </c>
      <c r="C61" s="21" t="s">
        <v>129</v>
      </c>
      <c r="D61" s="22">
        <v>25000</v>
      </c>
      <c r="E61" s="17"/>
      <c r="F61" s="18" t="s">
        <v>14</v>
      </c>
    </row>
    <row r="62" spans="1:6" x14ac:dyDescent="0.25">
      <c r="A62" s="19" t="s">
        <v>130</v>
      </c>
      <c r="B62" s="20" t="s">
        <v>26</v>
      </c>
      <c r="C62" s="21" t="s">
        <v>131</v>
      </c>
      <c r="D62" s="22">
        <v>1000</v>
      </c>
      <c r="E62" s="17"/>
      <c r="F62" s="18" t="s">
        <v>14</v>
      </c>
    </row>
    <row r="63" spans="1:6" x14ac:dyDescent="0.25">
      <c r="A63" s="19" t="s">
        <v>132</v>
      </c>
      <c r="B63" s="20" t="s">
        <v>26</v>
      </c>
      <c r="C63" s="21" t="s">
        <v>133</v>
      </c>
      <c r="D63" s="22">
        <v>5000</v>
      </c>
      <c r="E63" s="17"/>
      <c r="F63" s="18" t="s">
        <v>14</v>
      </c>
    </row>
    <row r="64" spans="1:6" ht="26.25" x14ac:dyDescent="0.25">
      <c r="A64" s="19" t="s">
        <v>134</v>
      </c>
      <c r="B64" s="20" t="s">
        <v>12</v>
      </c>
      <c r="C64" s="21" t="s">
        <v>135</v>
      </c>
      <c r="D64" s="22">
        <v>15000</v>
      </c>
      <c r="E64" s="17"/>
      <c r="F64" s="18" t="s">
        <v>14</v>
      </c>
    </row>
    <row r="65" spans="1:6" ht="26.25" x14ac:dyDescent="0.25">
      <c r="A65" s="19" t="s">
        <v>136</v>
      </c>
      <c r="B65" s="20" t="s">
        <v>12</v>
      </c>
      <c r="C65" s="21" t="s">
        <v>137</v>
      </c>
      <c r="D65" s="22">
        <v>14800</v>
      </c>
      <c r="E65" s="17"/>
      <c r="F65" s="18" t="s">
        <v>14</v>
      </c>
    </row>
    <row r="66" spans="1:6" ht="26.25" x14ac:dyDescent="0.25">
      <c r="A66" s="19" t="s">
        <v>138</v>
      </c>
      <c r="B66" s="20" t="s">
        <v>12</v>
      </c>
      <c r="C66" s="21" t="s">
        <v>139</v>
      </c>
      <c r="D66" s="22">
        <v>10000</v>
      </c>
      <c r="E66" s="17"/>
      <c r="F66" s="18" t="s">
        <v>14</v>
      </c>
    </row>
    <row r="67" spans="1:6" ht="26.25" x14ac:dyDescent="0.25">
      <c r="A67" s="19" t="s">
        <v>140</v>
      </c>
      <c r="B67" s="20" t="s">
        <v>12</v>
      </c>
      <c r="C67" s="21" t="s">
        <v>141</v>
      </c>
      <c r="D67" s="22">
        <v>2000</v>
      </c>
      <c r="E67" s="17"/>
      <c r="F67" s="18" t="s">
        <v>14</v>
      </c>
    </row>
    <row r="68" spans="1:6" ht="39" x14ac:dyDescent="0.25">
      <c r="A68" s="19" t="s">
        <v>142</v>
      </c>
      <c r="B68" s="20" t="s">
        <v>12</v>
      </c>
      <c r="C68" s="21" t="s">
        <v>143</v>
      </c>
      <c r="D68" s="22">
        <v>5000</v>
      </c>
      <c r="E68" s="17"/>
      <c r="F68" s="18" t="s">
        <v>14</v>
      </c>
    </row>
    <row r="69" spans="1:6" ht="26.25" x14ac:dyDescent="0.25">
      <c r="A69" s="19" t="s">
        <v>144</v>
      </c>
      <c r="B69" s="20" t="s">
        <v>12</v>
      </c>
      <c r="C69" s="21" t="s">
        <v>145</v>
      </c>
      <c r="D69" s="22">
        <v>5000</v>
      </c>
      <c r="E69" s="17"/>
      <c r="F69" s="18" t="s">
        <v>14</v>
      </c>
    </row>
    <row r="70" spans="1:6" ht="39" x14ac:dyDescent="0.25">
      <c r="A70" s="19" t="s">
        <v>150</v>
      </c>
      <c r="B70" s="20" t="s">
        <v>12</v>
      </c>
      <c r="C70" s="21" t="s">
        <v>151</v>
      </c>
      <c r="D70" s="22">
        <v>2800</v>
      </c>
      <c r="E70" s="17"/>
      <c r="F70" s="18" t="s">
        <v>14</v>
      </c>
    </row>
    <row r="71" spans="1:6" ht="64.5" x14ac:dyDescent="0.25">
      <c r="A71" s="19" t="s">
        <v>152</v>
      </c>
      <c r="B71" s="20" t="s">
        <v>12</v>
      </c>
      <c r="C71" s="21" t="s">
        <v>153</v>
      </c>
      <c r="D71" s="22">
        <v>4800</v>
      </c>
      <c r="E71" s="17"/>
      <c r="F71" s="18" t="s">
        <v>14</v>
      </c>
    </row>
    <row r="72" spans="1:6" ht="39" x14ac:dyDescent="0.25">
      <c r="A72" s="19" t="s">
        <v>154</v>
      </c>
      <c r="B72" s="20" t="s">
        <v>12</v>
      </c>
      <c r="C72" s="21" t="s">
        <v>155</v>
      </c>
      <c r="D72" s="22">
        <v>10000</v>
      </c>
      <c r="E72" s="17"/>
      <c r="F72" s="18" t="s">
        <v>14</v>
      </c>
    </row>
    <row r="73" spans="1:6" ht="39" x14ac:dyDescent="0.25">
      <c r="A73" s="19" t="s">
        <v>156</v>
      </c>
      <c r="B73" s="20" t="s">
        <v>12</v>
      </c>
      <c r="C73" s="21" t="s">
        <v>157</v>
      </c>
      <c r="D73" s="22">
        <v>10000</v>
      </c>
      <c r="E73" s="17"/>
      <c r="F73" s="18" t="s">
        <v>14</v>
      </c>
    </row>
    <row r="74" spans="1:6" ht="39" x14ac:dyDescent="0.25">
      <c r="A74" s="19" t="s">
        <v>158</v>
      </c>
      <c r="B74" s="20" t="s">
        <v>12</v>
      </c>
      <c r="C74" s="21" t="s">
        <v>159</v>
      </c>
      <c r="D74" s="22">
        <v>10000</v>
      </c>
      <c r="E74" s="17"/>
      <c r="F74" s="18" t="s">
        <v>14</v>
      </c>
    </row>
    <row r="75" spans="1:6" ht="39" x14ac:dyDescent="0.25">
      <c r="A75" s="19" t="s">
        <v>160</v>
      </c>
      <c r="B75" s="20" t="s">
        <v>12</v>
      </c>
      <c r="C75" s="21" t="s">
        <v>161</v>
      </c>
      <c r="D75" s="22">
        <v>10000</v>
      </c>
      <c r="E75" s="17"/>
      <c r="F75" s="18" t="s">
        <v>14</v>
      </c>
    </row>
    <row r="76" spans="1:6" ht="64.5" x14ac:dyDescent="0.25">
      <c r="A76" s="19" t="s">
        <v>162</v>
      </c>
      <c r="B76" s="20" t="s">
        <v>12</v>
      </c>
      <c r="C76" s="21" t="s">
        <v>163</v>
      </c>
      <c r="D76" s="22">
        <v>24800</v>
      </c>
      <c r="E76" s="17"/>
      <c r="F76" s="18" t="s">
        <v>14</v>
      </c>
    </row>
    <row r="77" spans="1:6" ht="64.5" x14ac:dyDescent="0.25">
      <c r="A77" s="19" t="s">
        <v>164</v>
      </c>
      <c r="B77" s="20" t="s">
        <v>12</v>
      </c>
      <c r="C77" s="21" t="s">
        <v>165</v>
      </c>
      <c r="D77" s="22">
        <v>24800</v>
      </c>
      <c r="E77" s="17"/>
      <c r="F77" s="18" t="s">
        <v>14</v>
      </c>
    </row>
    <row r="78" spans="1:6" ht="77.25" x14ac:dyDescent="0.25">
      <c r="A78" s="19" t="s">
        <v>166</v>
      </c>
      <c r="B78" s="20" t="s">
        <v>12</v>
      </c>
      <c r="C78" s="21" t="s">
        <v>167</v>
      </c>
      <c r="D78" s="22">
        <v>24800</v>
      </c>
      <c r="E78" s="17"/>
      <c r="F78" s="18" t="s">
        <v>14</v>
      </c>
    </row>
    <row r="79" spans="1:6" x14ac:dyDescent="0.25">
      <c r="A79" s="19" t="s">
        <v>168</v>
      </c>
      <c r="B79" s="20"/>
      <c r="C79" s="21" t="s">
        <v>169</v>
      </c>
      <c r="D79" s="22">
        <v>80000</v>
      </c>
      <c r="E79" s="17"/>
      <c r="F79" s="18" t="s">
        <v>14</v>
      </c>
    </row>
    <row r="80" spans="1:6" ht="26.25" x14ac:dyDescent="0.25">
      <c r="A80" s="19" t="s">
        <v>170</v>
      </c>
      <c r="B80" s="20" t="s">
        <v>12</v>
      </c>
      <c r="C80" s="21" t="s">
        <v>171</v>
      </c>
      <c r="D80" s="22">
        <v>24800</v>
      </c>
      <c r="E80" s="17"/>
      <c r="F80" s="18" t="s">
        <v>14</v>
      </c>
    </row>
    <row r="81" spans="1:6" ht="39" x14ac:dyDescent="0.25">
      <c r="A81" s="19" t="s">
        <v>172</v>
      </c>
      <c r="B81" s="20" t="s">
        <v>12</v>
      </c>
      <c r="C81" s="21" t="s">
        <v>173</v>
      </c>
      <c r="D81" s="22">
        <v>24800</v>
      </c>
      <c r="E81" s="17"/>
      <c r="F81" s="18" t="s">
        <v>14</v>
      </c>
    </row>
    <row r="82" spans="1:6" ht="26.25" x14ac:dyDescent="0.25">
      <c r="A82" s="19" t="s">
        <v>174</v>
      </c>
      <c r="B82" s="20" t="s">
        <v>12</v>
      </c>
      <c r="C82" s="21" t="s">
        <v>175</v>
      </c>
      <c r="D82" s="22">
        <v>2000</v>
      </c>
      <c r="E82" s="17"/>
      <c r="F82" s="18" t="s">
        <v>14</v>
      </c>
    </row>
    <row r="83" spans="1:6" ht="39" x14ac:dyDescent="0.25">
      <c r="A83" s="19" t="s">
        <v>176</v>
      </c>
      <c r="B83" s="20" t="s">
        <v>12</v>
      </c>
      <c r="C83" s="21" t="s">
        <v>177</v>
      </c>
      <c r="D83" s="22">
        <v>20000</v>
      </c>
      <c r="E83" s="17"/>
      <c r="F83" s="18" t="s">
        <v>14</v>
      </c>
    </row>
    <row r="84" spans="1:6" ht="39" x14ac:dyDescent="0.25">
      <c r="A84" s="19" t="s">
        <v>178</v>
      </c>
      <c r="B84" s="20" t="s">
        <v>12</v>
      </c>
      <c r="C84" s="21" t="s">
        <v>179</v>
      </c>
      <c r="D84" s="22">
        <v>30000</v>
      </c>
      <c r="E84" s="17"/>
      <c r="F84" s="18" t="s">
        <v>14</v>
      </c>
    </row>
    <row r="85" spans="1:6" x14ac:dyDescent="0.25">
      <c r="A85" s="19" t="s">
        <v>180</v>
      </c>
      <c r="B85" s="20" t="s">
        <v>12</v>
      </c>
      <c r="C85" s="21" t="s">
        <v>181</v>
      </c>
      <c r="D85" s="22">
        <v>24800</v>
      </c>
      <c r="E85" s="17"/>
      <c r="F85" s="18" t="s">
        <v>14</v>
      </c>
    </row>
    <row r="86" spans="1:6" x14ac:dyDescent="0.25">
      <c r="A86" s="19" t="s">
        <v>182</v>
      </c>
      <c r="B86" s="20" t="s">
        <v>66</v>
      </c>
      <c r="C86" s="21" t="s">
        <v>183</v>
      </c>
      <c r="D86" s="22">
        <v>37000</v>
      </c>
      <c r="E86" s="17"/>
      <c r="F86" s="18" t="s">
        <v>14</v>
      </c>
    </row>
    <row r="87" spans="1:6" ht="26.25" x14ac:dyDescent="0.25">
      <c r="A87" s="19" t="s">
        <v>184</v>
      </c>
      <c r="B87" s="20" t="s">
        <v>12</v>
      </c>
      <c r="C87" s="21" t="s">
        <v>185</v>
      </c>
      <c r="D87" s="22">
        <v>24500</v>
      </c>
      <c r="E87" s="17"/>
      <c r="F87" s="18" t="s">
        <v>14</v>
      </c>
    </row>
    <row r="88" spans="1:6" ht="39" x14ac:dyDescent="0.25">
      <c r="A88" s="19" t="s">
        <v>192</v>
      </c>
      <c r="B88" s="20" t="s">
        <v>66</v>
      </c>
      <c r="C88" s="21" t="s">
        <v>193</v>
      </c>
      <c r="D88" s="22">
        <v>42500</v>
      </c>
      <c r="E88" s="17"/>
      <c r="F88" s="18" t="s">
        <v>14</v>
      </c>
    </row>
    <row r="89" spans="1:6" x14ac:dyDescent="0.25">
      <c r="A89" s="19" t="s">
        <v>194</v>
      </c>
      <c r="B89" s="20" t="s">
        <v>66</v>
      </c>
      <c r="C89" s="21" t="s">
        <v>195</v>
      </c>
      <c r="D89" s="22">
        <v>70000</v>
      </c>
      <c r="E89" s="17"/>
      <c r="F89" s="18" t="s">
        <v>14</v>
      </c>
    </row>
    <row r="90" spans="1:6" ht="26.25" x14ac:dyDescent="0.25">
      <c r="A90" s="19" t="s">
        <v>198</v>
      </c>
      <c r="B90" s="56" t="s">
        <v>12</v>
      </c>
      <c r="C90" s="21" t="s">
        <v>199</v>
      </c>
      <c r="D90" s="22">
        <v>70000</v>
      </c>
      <c r="E90" s="17"/>
      <c r="F90" s="18" t="s">
        <v>14</v>
      </c>
    </row>
    <row r="91" spans="1:6" x14ac:dyDescent="0.25">
      <c r="A91" s="19" t="s">
        <v>214</v>
      </c>
      <c r="B91" s="20" t="s">
        <v>66</v>
      </c>
      <c r="C91" s="21" t="s">
        <v>215</v>
      </c>
      <c r="D91" s="22">
        <v>10000</v>
      </c>
      <c r="E91" s="17"/>
      <c r="F91" s="18" t="s">
        <v>14</v>
      </c>
    </row>
    <row r="92" spans="1:6" ht="26.25" x14ac:dyDescent="0.25">
      <c r="A92" s="19" t="s">
        <v>216</v>
      </c>
      <c r="B92" s="20" t="s">
        <v>66</v>
      </c>
      <c r="C92" s="21" t="s">
        <v>217</v>
      </c>
      <c r="D92" s="22">
        <v>10000</v>
      </c>
      <c r="E92" s="17"/>
      <c r="F92" s="18" t="s">
        <v>14</v>
      </c>
    </row>
    <row r="93" spans="1:6" ht="26.25" x14ac:dyDescent="0.25">
      <c r="A93" s="19" t="s">
        <v>220</v>
      </c>
      <c r="B93" s="20" t="s">
        <v>66</v>
      </c>
      <c r="C93" s="21" t="s">
        <v>221</v>
      </c>
      <c r="D93" s="22">
        <v>350000</v>
      </c>
      <c r="E93" s="17"/>
      <c r="F93" s="18" t="s">
        <v>14</v>
      </c>
    </row>
    <row r="94" spans="1:6" ht="51.75" x14ac:dyDescent="0.25">
      <c r="A94" s="19" t="s">
        <v>231</v>
      </c>
      <c r="B94" s="20" t="s">
        <v>26</v>
      </c>
      <c r="C94" s="21" t="s">
        <v>232</v>
      </c>
      <c r="D94" s="22">
        <v>52800</v>
      </c>
      <c r="E94" s="17"/>
      <c r="F94" s="18" t="s">
        <v>14</v>
      </c>
    </row>
    <row r="95" spans="1:6" ht="39" x14ac:dyDescent="0.25">
      <c r="A95" s="19" t="s">
        <v>233</v>
      </c>
      <c r="B95" s="57" t="s">
        <v>26</v>
      </c>
      <c r="C95" s="21" t="s">
        <v>234</v>
      </c>
      <c r="D95" s="22">
        <v>15000</v>
      </c>
      <c r="E95" s="17"/>
      <c r="F95" s="18" t="s">
        <v>14</v>
      </c>
    </row>
    <row r="96" spans="1:6" ht="26.25" x14ac:dyDescent="0.25">
      <c r="A96" s="19" t="s">
        <v>235</v>
      </c>
      <c r="B96" s="20" t="s">
        <v>66</v>
      </c>
      <c r="C96" s="21" t="s">
        <v>236</v>
      </c>
      <c r="D96" s="22">
        <v>15000</v>
      </c>
      <c r="E96" s="17"/>
      <c r="F96" s="18" t="s">
        <v>14</v>
      </c>
    </row>
    <row r="97" spans="1:6" ht="26.25" x14ac:dyDescent="0.25">
      <c r="A97" s="24" t="s">
        <v>237</v>
      </c>
      <c r="B97" s="20" t="s">
        <v>66</v>
      </c>
      <c r="C97" s="25" t="s">
        <v>238</v>
      </c>
      <c r="D97" s="26">
        <v>30000</v>
      </c>
      <c r="E97" s="17"/>
      <c r="F97" s="29" t="s">
        <v>14</v>
      </c>
    </row>
    <row r="98" spans="1:6" ht="26.25" x14ac:dyDescent="0.25">
      <c r="A98" s="24" t="s">
        <v>245</v>
      </c>
      <c r="B98" s="20" t="s">
        <v>66</v>
      </c>
      <c r="C98" s="25" t="s">
        <v>246</v>
      </c>
      <c r="D98" s="26">
        <v>50000</v>
      </c>
      <c r="E98" s="17"/>
      <c r="F98" s="29" t="s">
        <v>14</v>
      </c>
    </row>
    <row r="99" spans="1:6" ht="26.25" x14ac:dyDescent="0.25">
      <c r="A99" s="19" t="s">
        <v>247</v>
      </c>
      <c r="B99" s="20" t="s">
        <v>12</v>
      </c>
      <c r="C99" s="21" t="s">
        <v>248</v>
      </c>
      <c r="D99" s="22">
        <v>10000</v>
      </c>
      <c r="E99" s="17"/>
      <c r="F99" s="18" t="s">
        <v>14</v>
      </c>
    </row>
    <row r="100" spans="1:6" ht="26.25" x14ac:dyDescent="0.25">
      <c r="A100" s="19" t="s">
        <v>265</v>
      </c>
      <c r="B100" s="20" t="s">
        <v>26</v>
      </c>
      <c r="C100" s="21" t="s">
        <v>266</v>
      </c>
      <c r="D100" s="22">
        <v>5000</v>
      </c>
      <c r="E100" s="17"/>
      <c r="F100" s="18" t="s">
        <v>14</v>
      </c>
    </row>
    <row r="101" spans="1:6" ht="39" x14ac:dyDescent="0.25">
      <c r="A101" s="19" t="s">
        <v>267</v>
      </c>
      <c r="B101" s="20" t="s">
        <v>26</v>
      </c>
      <c r="C101" s="21" t="s">
        <v>268</v>
      </c>
      <c r="D101" s="22">
        <v>5000</v>
      </c>
      <c r="E101" s="17"/>
      <c r="F101" s="18" t="s">
        <v>14</v>
      </c>
    </row>
    <row r="102" spans="1:6" ht="26.25" x14ac:dyDescent="0.25">
      <c r="A102" s="19" t="s">
        <v>269</v>
      </c>
      <c r="B102" s="20" t="s">
        <v>26</v>
      </c>
      <c r="C102" s="21" t="s">
        <v>270</v>
      </c>
      <c r="D102" s="22">
        <v>9800</v>
      </c>
      <c r="E102" s="17"/>
      <c r="F102" s="18" t="s">
        <v>14</v>
      </c>
    </row>
    <row r="103" spans="1:6" ht="26.25" x14ac:dyDescent="0.25">
      <c r="A103" s="19" t="s">
        <v>273</v>
      </c>
      <c r="B103" s="20" t="s">
        <v>26</v>
      </c>
      <c r="C103" s="21" t="s">
        <v>274</v>
      </c>
      <c r="D103" s="22">
        <v>9800</v>
      </c>
      <c r="E103" s="17"/>
      <c r="F103" s="18" t="s">
        <v>14</v>
      </c>
    </row>
    <row r="104" spans="1:6" x14ac:dyDescent="0.25">
      <c r="A104" s="19" t="s">
        <v>275</v>
      </c>
      <c r="B104" s="20" t="s">
        <v>26</v>
      </c>
      <c r="C104" s="21" t="s">
        <v>276</v>
      </c>
      <c r="D104" s="22">
        <v>7000</v>
      </c>
      <c r="E104" s="17"/>
      <c r="F104" s="18" t="s">
        <v>14</v>
      </c>
    </row>
    <row r="105" spans="1:6" ht="39" x14ac:dyDescent="0.25">
      <c r="A105" s="19" t="s">
        <v>277</v>
      </c>
      <c r="B105" s="20" t="s">
        <v>26</v>
      </c>
      <c r="C105" s="21" t="s">
        <v>278</v>
      </c>
      <c r="D105" s="22">
        <v>5000</v>
      </c>
      <c r="E105" s="17"/>
      <c r="F105" s="18" t="s">
        <v>14</v>
      </c>
    </row>
    <row r="106" spans="1:6" x14ac:dyDescent="0.25">
      <c r="A106" s="24" t="s">
        <v>279</v>
      </c>
      <c r="B106" s="20" t="s">
        <v>66</v>
      </c>
      <c r="C106" s="25" t="s">
        <v>280</v>
      </c>
      <c r="D106" s="26">
        <v>30000</v>
      </c>
      <c r="E106" s="17"/>
      <c r="F106" s="18" t="s">
        <v>14</v>
      </c>
    </row>
    <row r="107" spans="1:6" x14ac:dyDescent="0.25">
      <c r="A107" s="19" t="s">
        <v>285</v>
      </c>
      <c r="B107" s="20" t="s">
        <v>66</v>
      </c>
      <c r="C107" s="21" t="s">
        <v>286</v>
      </c>
      <c r="D107" s="22">
        <v>47999.43</v>
      </c>
      <c r="E107" s="17"/>
      <c r="F107" s="18" t="s">
        <v>14</v>
      </c>
    </row>
    <row r="108" spans="1:6" ht="26.25" x14ac:dyDescent="0.25">
      <c r="A108" s="19" t="s">
        <v>293</v>
      </c>
      <c r="B108" s="20" t="s">
        <v>66</v>
      </c>
      <c r="C108" s="21" t="s">
        <v>294</v>
      </c>
      <c r="D108" s="22">
        <v>100000</v>
      </c>
      <c r="E108" s="17"/>
      <c r="F108" s="18" t="s">
        <v>14</v>
      </c>
    </row>
    <row r="109" spans="1:6" ht="26.25" x14ac:dyDescent="0.25">
      <c r="A109" s="19" t="s">
        <v>295</v>
      </c>
      <c r="B109" s="20" t="s">
        <v>66</v>
      </c>
      <c r="C109" s="21" t="s">
        <v>296</v>
      </c>
      <c r="D109" s="22">
        <v>40000</v>
      </c>
      <c r="E109" s="17"/>
      <c r="F109" s="18" t="s">
        <v>14</v>
      </c>
    </row>
    <row r="110" spans="1:6" ht="39" x14ac:dyDescent="0.25">
      <c r="A110" s="19" t="s">
        <v>297</v>
      </c>
      <c r="B110" s="20" t="s">
        <v>66</v>
      </c>
      <c r="C110" s="21" t="s">
        <v>298</v>
      </c>
      <c r="D110" s="22">
        <v>10000</v>
      </c>
      <c r="E110" s="17"/>
      <c r="F110" s="18" t="s">
        <v>14</v>
      </c>
    </row>
    <row r="111" spans="1:6" ht="39" x14ac:dyDescent="0.25">
      <c r="A111" s="19" t="s">
        <v>299</v>
      </c>
      <c r="B111" s="20" t="s">
        <v>66</v>
      </c>
      <c r="C111" s="21" t="s">
        <v>300</v>
      </c>
      <c r="D111" s="22">
        <v>50000</v>
      </c>
      <c r="E111" s="17"/>
      <c r="F111" s="18" t="s">
        <v>14</v>
      </c>
    </row>
    <row r="112" spans="1:6" x14ac:dyDescent="0.25">
      <c r="A112" s="19" t="s">
        <v>303</v>
      </c>
      <c r="B112" s="20" t="s">
        <v>66</v>
      </c>
      <c r="C112" s="21" t="s">
        <v>304</v>
      </c>
      <c r="D112" s="22">
        <v>100000</v>
      </c>
      <c r="E112" s="17"/>
      <c r="F112" s="18" t="s">
        <v>14</v>
      </c>
    </row>
    <row r="113" spans="1:6" ht="26.25" x14ac:dyDescent="0.25">
      <c r="A113" s="19" t="s">
        <v>323</v>
      </c>
      <c r="B113" s="20" t="s">
        <v>66</v>
      </c>
      <c r="C113" s="21" t="s">
        <v>324</v>
      </c>
      <c r="D113" s="22">
        <v>17000</v>
      </c>
      <c r="E113" s="17"/>
      <c r="F113" s="18" t="s">
        <v>14</v>
      </c>
    </row>
    <row r="114" spans="1:6" ht="26.25" x14ac:dyDescent="0.25">
      <c r="A114" s="24" t="s">
        <v>325</v>
      </c>
      <c r="B114" s="20" t="s">
        <v>66</v>
      </c>
      <c r="C114" s="25" t="s">
        <v>326</v>
      </c>
      <c r="D114" s="26">
        <v>50000</v>
      </c>
      <c r="E114" s="17"/>
      <c r="F114" s="18" t="s">
        <v>14</v>
      </c>
    </row>
    <row r="115" spans="1:6" ht="26.25" x14ac:dyDescent="0.25">
      <c r="A115" s="19" t="s">
        <v>327</v>
      </c>
      <c r="B115" s="56" t="s">
        <v>94</v>
      </c>
      <c r="C115" s="21" t="s">
        <v>328</v>
      </c>
      <c r="D115" s="22">
        <v>36565.120000000003</v>
      </c>
      <c r="E115" s="17"/>
      <c r="F115" s="18" t="s">
        <v>14</v>
      </c>
    </row>
    <row r="116" spans="1:6" ht="26.25" x14ac:dyDescent="0.25">
      <c r="A116" s="19" t="s">
        <v>329</v>
      </c>
      <c r="B116" s="20" t="s">
        <v>26</v>
      </c>
      <c r="C116" s="21" t="s">
        <v>330</v>
      </c>
      <c r="D116" s="22">
        <v>10000</v>
      </c>
      <c r="E116" s="17"/>
      <c r="F116" s="18" t="s">
        <v>14</v>
      </c>
    </row>
    <row r="117" spans="1:6" ht="39" x14ac:dyDescent="0.25">
      <c r="A117" s="19" t="s">
        <v>331</v>
      </c>
      <c r="B117" s="56" t="s">
        <v>94</v>
      </c>
      <c r="C117" s="21" t="s">
        <v>332</v>
      </c>
      <c r="D117" s="22">
        <v>1150</v>
      </c>
      <c r="E117" s="17"/>
      <c r="F117" s="18" t="s">
        <v>14</v>
      </c>
    </row>
    <row r="118" spans="1:6" ht="90" x14ac:dyDescent="0.25">
      <c r="A118" s="19" t="s">
        <v>335</v>
      </c>
      <c r="B118" s="20" t="s">
        <v>94</v>
      </c>
      <c r="C118" s="21" t="s">
        <v>336</v>
      </c>
      <c r="D118" s="22">
        <v>885.6</v>
      </c>
      <c r="E118" s="17"/>
      <c r="F118" s="18" t="s">
        <v>14</v>
      </c>
    </row>
    <row r="119" spans="1:6" ht="77.25" x14ac:dyDescent="0.25">
      <c r="A119" s="19" t="s">
        <v>340</v>
      </c>
      <c r="B119" s="20" t="s">
        <v>94</v>
      </c>
      <c r="C119" s="21" t="s">
        <v>341</v>
      </c>
      <c r="D119" s="22">
        <v>3690</v>
      </c>
      <c r="E119" s="17"/>
      <c r="F119" s="18" t="s">
        <v>14</v>
      </c>
    </row>
    <row r="120" spans="1:6" ht="51.75" x14ac:dyDescent="0.25">
      <c r="A120" s="19" t="s">
        <v>344</v>
      </c>
      <c r="B120" s="20" t="s">
        <v>94</v>
      </c>
      <c r="C120" s="21" t="s">
        <v>345</v>
      </c>
      <c r="D120" s="22">
        <v>15000</v>
      </c>
      <c r="E120" s="17"/>
      <c r="F120" s="18" t="s">
        <v>14</v>
      </c>
    </row>
    <row r="121" spans="1:6" ht="26.25" x14ac:dyDescent="0.25">
      <c r="A121" s="24" t="s">
        <v>346</v>
      </c>
      <c r="B121" s="20" t="s">
        <v>94</v>
      </c>
      <c r="C121" s="25" t="s">
        <v>347</v>
      </c>
      <c r="D121" s="26">
        <v>37073.31</v>
      </c>
      <c r="E121" s="17"/>
      <c r="F121" s="18" t="s">
        <v>14</v>
      </c>
    </row>
    <row r="122" spans="1:6" ht="51.75" x14ac:dyDescent="0.25">
      <c r="A122" s="24" t="s">
        <v>348</v>
      </c>
      <c r="B122" s="20" t="s">
        <v>94</v>
      </c>
      <c r="C122" s="25" t="s">
        <v>349</v>
      </c>
      <c r="D122" s="26">
        <v>74400</v>
      </c>
      <c r="E122" s="17"/>
      <c r="F122" s="18" t="s">
        <v>14</v>
      </c>
    </row>
    <row r="123" spans="1:6" x14ac:dyDescent="0.25">
      <c r="A123" s="19" t="s">
        <v>350</v>
      </c>
      <c r="B123" s="20" t="s">
        <v>94</v>
      </c>
      <c r="C123" s="21" t="s">
        <v>351</v>
      </c>
      <c r="D123" s="22">
        <v>50000</v>
      </c>
      <c r="E123" s="17"/>
      <c r="F123" s="18" t="s">
        <v>14</v>
      </c>
    </row>
    <row r="124" spans="1:6" ht="26.25" x14ac:dyDescent="0.25">
      <c r="A124" s="19" t="s">
        <v>352</v>
      </c>
      <c r="B124" s="20" t="s">
        <v>94</v>
      </c>
      <c r="C124" s="21" t="s">
        <v>353</v>
      </c>
      <c r="D124" s="22">
        <v>5000</v>
      </c>
      <c r="E124" s="17"/>
      <c r="F124" s="18" t="s">
        <v>14</v>
      </c>
    </row>
    <row r="125" spans="1:6" ht="39" x14ac:dyDescent="0.25">
      <c r="A125" s="24" t="s">
        <v>354</v>
      </c>
      <c r="B125" s="20" t="s">
        <v>94</v>
      </c>
      <c r="C125" s="25" t="s">
        <v>355</v>
      </c>
      <c r="D125" s="26">
        <v>30000</v>
      </c>
      <c r="E125" s="17"/>
      <c r="F125" s="18" t="s">
        <v>14</v>
      </c>
    </row>
    <row r="126" spans="1:6" ht="39" x14ac:dyDescent="0.25">
      <c r="A126" s="19" t="s">
        <v>361</v>
      </c>
      <c r="B126" s="20" t="s">
        <v>26</v>
      </c>
      <c r="C126" s="21" t="s">
        <v>362</v>
      </c>
      <c r="D126" s="22">
        <v>4500</v>
      </c>
      <c r="E126" s="17"/>
      <c r="F126" s="18" t="s">
        <v>14</v>
      </c>
    </row>
    <row r="127" spans="1:6" ht="26.25" x14ac:dyDescent="0.25">
      <c r="A127" s="24" t="s">
        <v>363</v>
      </c>
      <c r="B127" s="20" t="s">
        <v>26</v>
      </c>
      <c r="C127" s="25" t="s">
        <v>364</v>
      </c>
      <c r="D127" s="26">
        <v>24800</v>
      </c>
      <c r="E127" s="17"/>
      <c r="F127" s="18" t="s">
        <v>14</v>
      </c>
    </row>
    <row r="128" spans="1:6" ht="26.25" x14ac:dyDescent="0.25">
      <c r="A128" s="24" t="s">
        <v>365</v>
      </c>
      <c r="B128" s="20" t="s">
        <v>26</v>
      </c>
      <c r="C128" s="25" t="s">
        <v>366</v>
      </c>
      <c r="D128" s="26">
        <v>24800</v>
      </c>
      <c r="E128" s="17"/>
      <c r="F128" s="18" t="s">
        <v>14</v>
      </c>
    </row>
    <row r="129" spans="1:6" ht="39" x14ac:dyDescent="0.25">
      <c r="A129" s="24" t="s">
        <v>367</v>
      </c>
      <c r="B129" s="20" t="s">
        <v>26</v>
      </c>
      <c r="C129" s="25" t="s">
        <v>368</v>
      </c>
      <c r="D129" s="26">
        <v>10000</v>
      </c>
      <c r="E129" s="17"/>
      <c r="F129" s="18" t="s">
        <v>14</v>
      </c>
    </row>
    <row r="130" spans="1:6" x14ac:dyDescent="0.25">
      <c r="A130" s="24" t="s">
        <v>369</v>
      </c>
      <c r="B130" s="20" t="s">
        <v>26</v>
      </c>
      <c r="C130" s="25" t="s">
        <v>370</v>
      </c>
      <c r="D130" s="26">
        <v>5000</v>
      </c>
      <c r="E130" s="17"/>
      <c r="F130" s="18" t="s">
        <v>14</v>
      </c>
    </row>
    <row r="131" spans="1:6" x14ac:dyDescent="0.25">
      <c r="A131" s="24" t="s">
        <v>371</v>
      </c>
      <c r="B131" s="20" t="s">
        <v>26</v>
      </c>
      <c r="C131" s="25" t="s">
        <v>131</v>
      </c>
      <c r="D131" s="22">
        <v>3000</v>
      </c>
      <c r="E131" s="17"/>
      <c r="F131" s="18" t="s">
        <v>14</v>
      </c>
    </row>
    <row r="132" spans="1:6" ht="26.25" x14ac:dyDescent="0.25">
      <c r="A132" s="19" t="s">
        <v>372</v>
      </c>
      <c r="B132" s="20" t="s">
        <v>26</v>
      </c>
      <c r="C132" s="21" t="s">
        <v>373</v>
      </c>
      <c r="D132" s="22">
        <v>24800</v>
      </c>
      <c r="E132" s="17"/>
      <c r="F132" s="18" t="s">
        <v>14</v>
      </c>
    </row>
    <row r="133" spans="1:6" ht="26.25" x14ac:dyDescent="0.25">
      <c r="A133" s="19" t="s">
        <v>374</v>
      </c>
      <c r="B133" s="20" t="s">
        <v>26</v>
      </c>
      <c r="C133" s="21" t="s">
        <v>375</v>
      </c>
      <c r="D133" s="22">
        <v>18000</v>
      </c>
      <c r="E133" s="17"/>
      <c r="F133" s="18" t="s">
        <v>14</v>
      </c>
    </row>
    <row r="134" spans="1:6" ht="26.25" x14ac:dyDescent="0.25">
      <c r="A134" s="19" t="s">
        <v>376</v>
      </c>
      <c r="B134" s="20" t="s">
        <v>26</v>
      </c>
      <c r="C134" s="21" t="s">
        <v>377</v>
      </c>
      <c r="D134" s="22">
        <v>20000</v>
      </c>
      <c r="E134" s="17"/>
      <c r="F134" s="18" t="s">
        <v>14</v>
      </c>
    </row>
    <row r="135" spans="1:6" ht="26.25" x14ac:dyDescent="0.25">
      <c r="A135" s="19" t="s">
        <v>378</v>
      </c>
      <c r="B135" s="20" t="s">
        <v>26</v>
      </c>
      <c r="C135" s="21" t="s">
        <v>379</v>
      </c>
      <c r="D135" s="22">
        <v>12000</v>
      </c>
      <c r="E135" s="17"/>
      <c r="F135" s="18" t="s">
        <v>14</v>
      </c>
    </row>
    <row r="136" spans="1:6" ht="26.25" x14ac:dyDescent="0.25">
      <c r="A136" s="19" t="s">
        <v>380</v>
      </c>
      <c r="B136" s="20" t="s">
        <v>26</v>
      </c>
      <c r="C136" s="21" t="s">
        <v>381</v>
      </c>
      <c r="D136" s="22">
        <v>8000</v>
      </c>
      <c r="E136" s="17"/>
      <c r="F136" s="18" t="s">
        <v>14</v>
      </c>
    </row>
    <row r="137" spans="1:6" ht="26.25" x14ac:dyDescent="0.25">
      <c r="A137" s="19" t="s">
        <v>382</v>
      </c>
      <c r="B137" s="20" t="s">
        <v>26</v>
      </c>
      <c r="C137" s="21" t="s">
        <v>383</v>
      </c>
      <c r="D137" s="22">
        <v>8000</v>
      </c>
      <c r="E137" s="17"/>
      <c r="F137" s="18" t="s">
        <v>14</v>
      </c>
    </row>
    <row r="138" spans="1:6" ht="26.25" x14ac:dyDescent="0.25">
      <c r="A138" s="19" t="s">
        <v>384</v>
      </c>
      <c r="B138" s="20" t="s">
        <v>26</v>
      </c>
      <c r="C138" s="21" t="s">
        <v>385</v>
      </c>
      <c r="D138" s="22">
        <v>13000</v>
      </c>
      <c r="E138" s="17"/>
      <c r="F138" s="18" t="s">
        <v>14</v>
      </c>
    </row>
    <row r="139" spans="1:6" x14ac:dyDescent="0.25">
      <c r="A139" s="19" t="s">
        <v>386</v>
      </c>
      <c r="B139" s="20" t="s">
        <v>26</v>
      </c>
      <c r="C139" s="21" t="s">
        <v>387</v>
      </c>
      <c r="D139" s="22">
        <v>24800</v>
      </c>
      <c r="E139" s="17"/>
      <c r="F139" s="18" t="s">
        <v>14</v>
      </c>
    </row>
    <row r="140" spans="1:6" ht="26.25" x14ac:dyDescent="0.25">
      <c r="A140" s="19" t="s">
        <v>388</v>
      </c>
      <c r="B140" s="20" t="s">
        <v>12</v>
      </c>
      <c r="C140" s="21" t="s">
        <v>389</v>
      </c>
      <c r="D140" s="22">
        <v>5000</v>
      </c>
      <c r="E140" s="17"/>
      <c r="F140" s="18" t="s">
        <v>14</v>
      </c>
    </row>
    <row r="141" spans="1:6" ht="26.25" x14ac:dyDescent="0.25">
      <c r="A141" s="19" t="s">
        <v>390</v>
      </c>
      <c r="B141" s="20" t="s">
        <v>12</v>
      </c>
      <c r="C141" s="21" t="s">
        <v>391</v>
      </c>
      <c r="D141" s="22">
        <v>5000</v>
      </c>
      <c r="E141" s="17"/>
      <c r="F141" s="18" t="s">
        <v>14</v>
      </c>
    </row>
    <row r="142" spans="1:6" ht="39" x14ac:dyDescent="0.25">
      <c r="A142" s="24" t="s">
        <v>392</v>
      </c>
      <c r="B142" s="20" t="s">
        <v>12</v>
      </c>
      <c r="C142" s="25" t="s">
        <v>393</v>
      </c>
      <c r="D142" s="26">
        <v>5000</v>
      </c>
      <c r="E142" s="17"/>
      <c r="F142" s="18" t="s">
        <v>14</v>
      </c>
    </row>
    <row r="143" spans="1:6" ht="39" x14ac:dyDescent="0.25">
      <c r="A143" s="24" t="s">
        <v>394</v>
      </c>
      <c r="B143" s="20" t="s">
        <v>12</v>
      </c>
      <c r="C143" s="25" t="s">
        <v>151</v>
      </c>
      <c r="D143" s="26">
        <v>2000</v>
      </c>
      <c r="E143" s="17"/>
      <c r="F143" s="18" t="s">
        <v>14</v>
      </c>
    </row>
    <row r="144" spans="1:6" ht="39" x14ac:dyDescent="0.25">
      <c r="A144" s="24" t="s">
        <v>395</v>
      </c>
      <c r="B144" s="20" t="s">
        <v>12</v>
      </c>
      <c r="C144" s="25" t="s">
        <v>155</v>
      </c>
      <c r="D144" s="26">
        <v>2400</v>
      </c>
      <c r="E144" s="17"/>
      <c r="F144" s="18" t="s">
        <v>14</v>
      </c>
    </row>
    <row r="145" spans="1:6" ht="39" x14ac:dyDescent="0.25">
      <c r="A145" s="24" t="s">
        <v>396</v>
      </c>
      <c r="B145" s="20" t="s">
        <v>12</v>
      </c>
      <c r="C145" s="25" t="s">
        <v>157</v>
      </c>
      <c r="D145" s="26">
        <v>2400</v>
      </c>
      <c r="E145" s="17"/>
      <c r="F145" s="18" t="s">
        <v>14</v>
      </c>
    </row>
    <row r="146" spans="1:6" ht="39" x14ac:dyDescent="0.25">
      <c r="A146" s="24" t="s">
        <v>397</v>
      </c>
      <c r="B146" s="20" t="s">
        <v>12</v>
      </c>
      <c r="C146" s="25" t="s">
        <v>159</v>
      </c>
      <c r="D146" s="26">
        <v>2400</v>
      </c>
      <c r="E146" s="17"/>
      <c r="F146" s="18" t="s">
        <v>14</v>
      </c>
    </row>
    <row r="147" spans="1:6" ht="39" x14ac:dyDescent="0.25">
      <c r="A147" s="24" t="s">
        <v>398</v>
      </c>
      <c r="B147" s="20" t="s">
        <v>12</v>
      </c>
      <c r="C147" s="25" t="s">
        <v>161</v>
      </c>
      <c r="D147" s="26">
        <v>2400</v>
      </c>
      <c r="E147" s="17"/>
      <c r="F147" s="18" t="s">
        <v>14</v>
      </c>
    </row>
    <row r="148" spans="1:6" x14ac:dyDescent="0.25">
      <c r="A148" s="19" t="s">
        <v>399</v>
      </c>
      <c r="B148" s="20" t="s">
        <v>12</v>
      </c>
      <c r="C148" s="21" t="s">
        <v>400</v>
      </c>
      <c r="D148" s="22">
        <v>5000</v>
      </c>
      <c r="E148" s="17"/>
      <c r="F148" s="18" t="s">
        <v>14</v>
      </c>
    </row>
    <row r="149" spans="1:6" x14ac:dyDescent="0.25">
      <c r="A149" s="19" t="s">
        <v>401</v>
      </c>
      <c r="B149" s="20" t="s">
        <v>12</v>
      </c>
      <c r="C149" s="21" t="s">
        <v>402</v>
      </c>
      <c r="D149" s="22">
        <v>10200</v>
      </c>
      <c r="E149" s="17"/>
      <c r="F149" s="18" t="s">
        <v>14</v>
      </c>
    </row>
    <row r="150" spans="1:6" x14ac:dyDescent="0.25">
      <c r="A150" s="19" t="s">
        <v>403</v>
      </c>
      <c r="B150" s="20" t="s">
        <v>12</v>
      </c>
      <c r="C150" s="21" t="s">
        <v>404</v>
      </c>
      <c r="D150" s="22">
        <v>6000</v>
      </c>
      <c r="E150" s="17"/>
      <c r="F150" s="18" t="s">
        <v>14</v>
      </c>
    </row>
    <row r="151" spans="1:6" ht="26.25" x14ac:dyDescent="0.25">
      <c r="A151" s="19" t="s">
        <v>405</v>
      </c>
      <c r="B151" s="20" t="s">
        <v>12</v>
      </c>
      <c r="C151" s="21" t="s">
        <v>406</v>
      </c>
      <c r="D151" s="22">
        <v>3000</v>
      </c>
      <c r="E151" s="17"/>
      <c r="F151" s="18" t="s">
        <v>14</v>
      </c>
    </row>
    <row r="152" spans="1:6" x14ac:dyDescent="0.25">
      <c r="A152" s="19" t="s">
        <v>407</v>
      </c>
      <c r="B152" s="20" t="s">
        <v>12</v>
      </c>
      <c r="C152" s="21" t="s">
        <v>408</v>
      </c>
      <c r="D152" s="22">
        <v>10000</v>
      </c>
      <c r="E152" s="17"/>
      <c r="F152" s="18" t="s">
        <v>14</v>
      </c>
    </row>
    <row r="153" spans="1:6" ht="26.25" x14ac:dyDescent="0.25">
      <c r="A153" s="19" t="s">
        <v>409</v>
      </c>
      <c r="B153" s="20" t="s">
        <v>12</v>
      </c>
      <c r="C153" s="21" t="s">
        <v>410</v>
      </c>
      <c r="D153" s="22">
        <v>24800</v>
      </c>
      <c r="E153" s="17"/>
      <c r="F153" s="18" t="s">
        <v>14</v>
      </c>
    </row>
    <row r="154" spans="1:6" ht="39" x14ac:dyDescent="0.25">
      <c r="A154" s="19" t="s">
        <v>411</v>
      </c>
      <c r="B154" s="20" t="s">
        <v>12</v>
      </c>
      <c r="C154" s="21" t="s">
        <v>412</v>
      </c>
      <c r="D154" s="22">
        <v>24800</v>
      </c>
      <c r="E154" s="17"/>
      <c r="F154" s="18" t="s">
        <v>14</v>
      </c>
    </row>
    <row r="155" spans="1:6" ht="26.25" x14ac:dyDescent="0.25">
      <c r="A155" s="19" t="s">
        <v>413</v>
      </c>
      <c r="B155" s="20" t="s">
        <v>12</v>
      </c>
      <c r="C155" s="21" t="s">
        <v>414</v>
      </c>
      <c r="D155" s="22">
        <v>24800</v>
      </c>
      <c r="E155" s="17"/>
      <c r="F155" s="18" t="s">
        <v>14</v>
      </c>
    </row>
    <row r="156" spans="1:6" ht="26.25" x14ac:dyDescent="0.25">
      <c r="A156" s="19" t="s">
        <v>415</v>
      </c>
      <c r="B156" s="20" t="s">
        <v>12</v>
      </c>
      <c r="C156" s="21" t="s">
        <v>416</v>
      </c>
      <c r="D156" s="22">
        <v>24800</v>
      </c>
      <c r="E156" s="17"/>
      <c r="F156" s="18" t="s">
        <v>14</v>
      </c>
    </row>
    <row r="157" spans="1:6" ht="26.25" x14ac:dyDescent="0.25">
      <c r="A157" s="19" t="s">
        <v>417</v>
      </c>
      <c r="B157" s="20" t="s">
        <v>12</v>
      </c>
      <c r="C157" s="21" t="s">
        <v>418</v>
      </c>
      <c r="D157" s="22">
        <v>14800</v>
      </c>
      <c r="E157" s="17"/>
      <c r="F157" s="18" t="s">
        <v>14</v>
      </c>
    </row>
    <row r="158" spans="1:6" ht="39" x14ac:dyDescent="0.25">
      <c r="A158" s="19" t="s">
        <v>419</v>
      </c>
      <c r="B158" s="59" t="s">
        <v>12</v>
      </c>
      <c r="C158" s="21" t="s">
        <v>420</v>
      </c>
      <c r="D158" s="22">
        <v>10000</v>
      </c>
      <c r="E158" s="17"/>
      <c r="F158" s="18" t="s">
        <v>14</v>
      </c>
    </row>
    <row r="159" spans="1:6" x14ac:dyDescent="0.25">
      <c r="A159" s="19" t="s">
        <v>421</v>
      </c>
      <c r="B159" s="20" t="s">
        <v>12</v>
      </c>
      <c r="C159" s="21" t="s">
        <v>422</v>
      </c>
      <c r="D159" s="22">
        <v>5000</v>
      </c>
      <c r="E159" s="17"/>
      <c r="F159" s="18" t="s">
        <v>14</v>
      </c>
    </row>
    <row r="160" spans="1:6" ht="26.25" x14ac:dyDescent="0.25">
      <c r="A160" s="19" t="s">
        <v>428</v>
      </c>
      <c r="B160" s="59"/>
      <c r="C160" s="21" t="s">
        <v>429</v>
      </c>
      <c r="D160" s="22">
        <v>100000</v>
      </c>
      <c r="E160" s="17"/>
      <c r="F160" s="18" t="s">
        <v>14</v>
      </c>
    </row>
    <row r="161" spans="1:6" ht="39" x14ac:dyDescent="0.25">
      <c r="A161" s="19" t="s">
        <v>430</v>
      </c>
      <c r="B161" s="20" t="s">
        <v>94</v>
      </c>
      <c r="C161" s="21" t="s">
        <v>431</v>
      </c>
      <c r="D161" s="22">
        <v>20000</v>
      </c>
      <c r="E161" s="17"/>
      <c r="F161" s="18" t="s">
        <v>14</v>
      </c>
    </row>
    <row r="162" spans="1:6" ht="39" x14ac:dyDescent="0.25">
      <c r="A162" s="19" t="s">
        <v>432</v>
      </c>
      <c r="B162" s="20" t="s">
        <v>94</v>
      </c>
      <c r="C162" s="21" t="s">
        <v>433</v>
      </c>
      <c r="D162" s="22">
        <v>1500</v>
      </c>
      <c r="E162" s="17"/>
      <c r="F162" s="18" t="s">
        <v>14</v>
      </c>
    </row>
    <row r="163" spans="1:6" ht="51.75" x14ac:dyDescent="0.25">
      <c r="A163" s="19" t="s">
        <v>434</v>
      </c>
      <c r="B163" s="20" t="s">
        <v>94</v>
      </c>
      <c r="C163" s="21" t="s">
        <v>435</v>
      </c>
      <c r="D163" s="22">
        <v>25000</v>
      </c>
      <c r="E163" s="17"/>
      <c r="F163" s="18" t="s">
        <v>14</v>
      </c>
    </row>
    <row r="164" spans="1:6" ht="51.75" x14ac:dyDescent="0.25">
      <c r="A164" s="19" t="s">
        <v>436</v>
      </c>
      <c r="B164" s="20" t="s">
        <v>94</v>
      </c>
      <c r="C164" s="21" t="s">
        <v>437</v>
      </c>
      <c r="D164" s="22">
        <v>25000</v>
      </c>
      <c r="E164" s="17"/>
      <c r="F164" s="18" t="s">
        <v>14</v>
      </c>
    </row>
    <row r="165" spans="1:6" x14ac:dyDescent="0.25">
      <c r="A165" s="19" t="s">
        <v>438</v>
      </c>
      <c r="B165" s="20" t="s">
        <v>94</v>
      </c>
      <c r="C165" s="21" t="s">
        <v>439</v>
      </c>
      <c r="D165" s="22">
        <v>10000</v>
      </c>
      <c r="E165" s="17"/>
      <c r="F165" s="18" t="s">
        <v>14</v>
      </c>
    </row>
    <row r="166" spans="1:6" ht="39" x14ac:dyDescent="0.25">
      <c r="A166" s="19" t="s">
        <v>440</v>
      </c>
      <c r="B166" s="20" t="s">
        <v>94</v>
      </c>
      <c r="C166" s="21" t="s">
        <v>441</v>
      </c>
      <c r="D166" s="22">
        <v>10000</v>
      </c>
      <c r="E166" s="17"/>
      <c r="F166" s="18" t="s">
        <v>14</v>
      </c>
    </row>
    <row r="167" spans="1:6" ht="26.25" x14ac:dyDescent="0.25">
      <c r="A167" s="19" t="s">
        <v>442</v>
      </c>
      <c r="B167" s="20" t="s">
        <v>94</v>
      </c>
      <c r="C167" s="21" t="s">
        <v>443</v>
      </c>
      <c r="D167" s="22">
        <v>11116.13</v>
      </c>
      <c r="E167" s="17"/>
      <c r="F167" s="18" t="s">
        <v>14</v>
      </c>
    </row>
    <row r="168" spans="1:6" x14ac:dyDescent="0.25">
      <c r="A168" s="19" t="s">
        <v>444</v>
      </c>
      <c r="B168" s="20"/>
      <c r="C168" s="21" t="s">
        <v>445</v>
      </c>
      <c r="D168" s="22">
        <v>100000</v>
      </c>
      <c r="E168" s="17"/>
      <c r="F168" s="18" t="s">
        <v>14</v>
      </c>
    </row>
    <row r="169" spans="1:6" ht="39" x14ac:dyDescent="0.25">
      <c r="A169" s="19" t="s">
        <v>446</v>
      </c>
      <c r="B169" s="20"/>
      <c r="C169" s="21" t="s">
        <v>447</v>
      </c>
      <c r="D169" s="22">
        <v>140000</v>
      </c>
      <c r="E169" s="17"/>
      <c r="F169" s="18" t="s">
        <v>14</v>
      </c>
    </row>
    <row r="170" spans="1:6" ht="26.25" x14ac:dyDescent="0.25">
      <c r="A170" s="19" t="s">
        <v>448</v>
      </c>
      <c r="B170" s="20"/>
      <c r="C170" s="21" t="s">
        <v>449</v>
      </c>
      <c r="D170" s="22">
        <v>20000</v>
      </c>
      <c r="E170" s="17"/>
      <c r="F170" s="18" t="s">
        <v>14</v>
      </c>
    </row>
    <row r="171" spans="1:6" ht="64.5" x14ac:dyDescent="0.25">
      <c r="A171" s="19" t="s">
        <v>450</v>
      </c>
      <c r="B171" s="20"/>
      <c r="C171" s="21" t="s">
        <v>451</v>
      </c>
      <c r="D171" s="22">
        <v>165097.57999999999</v>
      </c>
      <c r="E171" s="17"/>
      <c r="F171" s="18" t="s">
        <v>14</v>
      </c>
    </row>
    <row r="172" spans="1:6" ht="51.75" x14ac:dyDescent="0.25">
      <c r="A172" s="19" t="s">
        <v>452</v>
      </c>
      <c r="B172" s="20"/>
      <c r="C172" s="21" t="s">
        <v>453</v>
      </c>
      <c r="D172" s="22">
        <v>12450.3</v>
      </c>
      <c r="E172" s="17"/>
      <c r="F172" s="18" t="s">
        <v>14</v>
      </c>
    </row>
    <row r="173" spans="1:6" ht="39" x14ac:dyDescent="0.25">
      <c r="A173" s="19" t="s">
        <v>454</v>
      </c>
      <c r="B173" s="20" t="s">
        <v>26</v>
      </c>
      <c r="C173" s="21" t="s">
        <v>455</v>
      </c>
      <c r="D173" s="22">
        <v>20000</v>
      </c>
      <c r="E173" s="17"/>
      <c r="F173" s="18" t="s">
        <v>14</v>
      </c>
    </row>
    <row r="174" spans="1:6" ht="26.25" x14ac:dyDescent="0.25">
      <c r="A174" s="19" t="s">
        <v>456</v>
      </c>
      <c r="B174" s="20" t="s">
        <v>26</v>
      </c>
      <c r="C174" s="21" t="s">
        <v>457</v>
      </c>
      <c r="D174" s="22">
        <v>5000</v>
      </c>
      <c r="E174" s="17"/>
      <c r="F174" s="18" t="s">
        <v>14</v>
      </c>
    </row>
    <row r="175" spans="1:6" x14ac:dyDescent="0.25">
      <c r="A175" s="19" t="s">
        <v>461</v>
      </c>
      <c r="B175" s="20" t="s">
        <v>26</v>
      </c>
      <c r="C175" s="21" t="s">
        <v>462</v>
      </c>
      <c r="D175" s="22">
        <v>24800</v>
      </c>
      <c r="E175" s="17"/>
      <c r="F175" s="18" t="s">
        <v>14</v>
      </c>
    </row>
    <row r="176" spans="1:6" ht="26.25" x14ac:dyDescent="0.25">
      <c r="A176" s="19" t="s">
        <v>463</v>
      </c>
      <c r="B176" s="20" t="s">
        <v>26</v>
      </c>
      <c r="C176" s="21" t="s">
        <v>464</v>
      </c>
      <c r="D176" s="22">
        <v>24800</v>
      </c>
      <c r="E176" s="17"/>
      <c r="F176" s="18" t="s">
        <v>14</v>
      </c>
    </row>
    <row r="177" spans="1:6" ht="26.25" x14ac:dyDescent="0.25">
      <c r="A177" s="19" t="s">
        <v>465</v>
      </c>
      <c r="B177" s="20" t="s">
        <v>26</v>
      </c>
      <c r="C177" s="21" t="s">
        <v>466</v>
      </c>
      <c r="D177" s="22">
        <v>24800</v>
      </c>
      <c r="E177" s="17"/>
      <c r="F177" s="18" t="s">
        <v>14</v>
      </c>
    </row>
    <row r="178" spans="1:6" ht="26.25" x14ac:dyDescent="0.25">
      <c r="A178" s="19" t="s">
        <v>467</v>
      </c>
      <c r="B178" s="20" t="s">
        <v>12</v>
      </c>
      <c r="C178" s="21" t="s">
        <v>468</v>
      </c>
      <c r="D178" s="22">
        <v>4000</v>
      </c>
      <c r="E178" s="17"/>
      <c r="F178" s="18" t="s">
        <v>14</v>
      </c>
    </row>
    <row r="179" spans="1:6" x14ac:dyDescent="0.25">
      <c r="A179" s="19" t="s">
        <v>469</v>
      </c>
      <c r="B179" s="20" t="s">
        <v>66</v>
      </c>
      <c r="C179" s="21" t="s">
        <v>470</v>
      </c>
      <c r="D179" s="22">
        <v>20000</v>
      </c>
      <c r="E179" s="17"/>
      <c r="F179" s="18" t="s">
        <v>14</v>
      </c>
    </row>
    <row r="180" spans="1:6" x14ac:dyDescent="0.25">
      <c r="A180" s="19"/>
      <c r="B180" s="20"/>
      <c r="C180" s="75" t="s">
        <v>558</v>
      </c>
      <c r="D180" s="70">
        <f>SUM(D18:D179)</f>
        <v>3473562.0700000003</v>
      </c>
      <c r="E180" s="17">
        <v>3473562.0700000003</v>
      </c>
      <c r="F180" s="18"/>
    </row>
    <row r="181" spans="1:6" ht="39" x14ac:dyDescent="0.25">
      <c r="A181" s="19" t="s">
        <v>205</v>
      </c>
      <c r="B181" s="20" t="s">
        <v>66</v>
      </c>
      <c r="C181" s="21" t="s">
        <v>206</v>
      </c>
      <c r="D181" s="22">
        <v>40000</v>
      </c>
      <c r="E181" s="17"/>
      <c r="F181" s="18" t="s">
        <v>207</v>
      </c>
    </row>
    <row r="182" spans="1:6" ht="39" x14ac:dyDescent="0.25">
      <c r="A182" s="19" t="s">
        <v>229</v>
      </c>
      <c r="B182" s="20" t="s">
        <v>66</v>
      </c>
      <c r="C182" s="21" t="s">
        <v>230</v>
      </c>
      <c r="D182" s="22">
        <v>1796698.98</v>
      </c>
      <c r="E182" s="17"/>
      <c r="F182" s="18" t="s">
        <v>207</v>
      </c>
    </row>
    <row r="183" spans="1:6" x14ac:dyDescent="0.25">
      <c r="A183" s="19"/>
      <c r="B183" s="20"/>
      <c r="C183" s="76" t="s">
        <v>557</v>
      </c>
      <c r="D183" s="70">
        <f>SUM(D181:D182)</f>
        <v>1836698.98</v>
      </c>
      <c r="E183" s="17">
        <v>1836698.98</v>
      </c>
      <c r="F183" s="18"/>
    </row>
    <row r="184" spans="1:6" ht="39" x14ac:dyDescent="0.25">
      <c r="A184" s="19" t="s">
        <v>186</v>
      </c>
      <c r="B184" s="20" t="s">
        <v>66</v>
      </c>
      <c r="C184" s="21" t="s">
        <v>187</v>
      </c>
      <c r="D184" s="22">
        <v>190000</v>
      </c>
      <c r="E184" s="17"/>
      <c r="F184" s="18" t="s">
        <v>188</v>
      </c>
    </row>
    <row r="185" spans="1:6" ht="39" x14ac:dyDescent="0.25">
      <c r="A185" s="19" t="s">
        <v>342</v>
      </c>
      <c r="B185" s="20" t="s">
        <v>94</v>
      </c>
      <c r="C185" s="21" t="s">
        <v>343</v>
      </c>
      <c r="D185" s="22">
        <v>6841.24</v>
      </c>
      <c r="E185" s="17"/>
      <c r="F185" s="18" t="s">
        <v>188</v>
      </c>
    </row>
    <row r="186" spans="1:6" ht="26.25" x14ac:dyDescent="0.25">
      <c r="A186" s="19"/>
      <c r="B186" s="20"/>
      <c r="C186" s="75" t="s">
        <v>556</v>
      </c>
      <c r="D186" s="69">
        <f>SUM(D184:D185)</f>
        <v>196841.24</v>
      </c>
      <c r="E186" s="17">
        <v>196841.24</v>
      </c>
      <c r="F186" s="18"/>
    </row>
    <row r="187" spans="1:6" x14ac:dyDescent="0.25">
      <c r="A187" s="19" t="s">
        <v>487</v>
      </c>
      <c r="B187" s="20" t="s">
        <v>26</v>
      </c>
      <c r="C187" s="73" t="s">
        <v>488</v>
      </c>
      <c r="D187" s="22">
        <v>15787</v>
      </c>
      <c r="E187" s="17"/>
      <c r="F187" s="18" t="s">
        <v>489</v>
      </c>
    </row>
    <row r="188" spans="1:6" ht="26.25" x14ac:dyDescent="0.25">
      <c r="A188" s="19" t="s">
        <v>490</v>
      </c>
      <c r="B188" s="20" t="s">
        <v>12</v>
      </c>
      <c r="C188" s="21" t="s">
        <v>491</v>
      </c>
      <c r="D188" s="22">
        <v>18341</v>
      </c>
      <c r="E188" s="17"/>
      <c r="F188" s="18" t="s">
        <v>489</v>
      </c>
    </row>
    <row r="189" spans="1:6" ht="26.25" x14ac:dyDescent="0.25">
      <c r="A189" s="19" t="s">
        <v>495</v>
      </c>
      <c r="B189" s="20" t="s">
        <v>12</v>
      </c>
      <c r="C189" s="21" t="s">
        <v>496</v>
      </c>
      <c r="D189" s="22">
        <v>255000</v>
      </c>
      <c r="E189" s="17"/>
      <c r="F189" s="18" t="s">
        <v>489</v>
      </c>
    </row>
    <row r="190" spans="1:6" ht="39" x14ac:dyDescent="0.25">
      <c r="A190" s="19" t="s">
        <v>497</v>
      </c>
      <c r="B190" s="20" t="s">
        <v>12</v>
      </c>
      <c r="C190" s="21" t="s">
        <v>498</v>
      </c>
      <c r="D190" s="22">
        <v>239010</v>
      </c>
      <c r="E190" s="17"/>
      <c r="F190" s="18" t="s">
        <v>489</v>
      </c>
    </row>
    <row r="191" spans="1:6" x14ac:dyDescent="0.25">
      <c r="A191" s="19"/>
      <c r="B191" s="20"/>
      <c r="C191" s="74" t="s">
        <v>555</v>
      </c>
      <c r="D191" s="70">
        <f>SUM(D187:D190)</f>
        <v>528138</v>
      </c>
      <c r="E191" s="17">
        <v>528138</v>
      </c>
      <c r="F191" s="18"/>
    </row>
    <row r="192" spans="1:6" ht="26.25" x14ac:dyDescent="0.25">
      <c r="A192" s="19" t="s">
        <v>479</v>
      </c>
      <c r="B192" s="20" t="s">
        <v>26</v>
      </c>
      <c r="C192" s="21" t="s">
        <v>480</v>
      </c>
      <c r="D192" s="22">
        <v>24000</v>
      </c>
      <c r="E192" s="17"/>
      <c r="F192" s="18" t="s">
        <v>481</v>
      </c>
    </row>
    <row r="193" spans="1:6" ht="39" x14ac:dyDescent="0.25">
      <c r="A193" s="19" t="s">
        <v>501</v>
      </c>
      <c r="B193" s="20" t="s">
        <v>12</v>
      </c>
      <c r="C193" s="21" t="s">
        <v>502</v>
      </c>
      <c r="D193" s="22">
        <v>207248.64000000001</v>
      </c>
      <c r="E193" s="17"/>
      <c r="F193" s="18" t="s">
        <v>481</v>
      </c>
    </row>
    <row r="194" spans="1:6" ht="39" x14ac:dyDescent="0.25">
      <c r="A194" s="19" t="s">
        <v>527</v>
      </c>
      <c r="B194" s="20"/>
      <c r="C194" s="21" t="s">
        <v>528</v>
      </c>
      <c r="D194" s="22">
        <v>438621.19</v>
      </c>
      <c r="E194" s="17"/>
      <c r="F194" s="18" t="s">
        <v>481</v>
      </c>
    </row>
    <row r="195" spans="1:6" x14ac:dyDescent="0.25">
      <c r="A195" s="19"/>
      <c r="B195" s="20"/>
      <c r="C195" s="74" t="s">
        <v>554</v>
      </c>
      <c r="D195" s="70">
        <f>SUM(D192:D194)</f>
        <v>669869.83000000007</v>
      </c>
      <c r="E195" s="17">
        <v>669869.83000000007</v>
      </c>
      <c r="F195" s="18"/>
    </row>
    <row r="196" spans="1:6" ht="26.25" x14ac:dyDescent="0.25">
      <c r="A196" s="19" t="s">
        <v>226</v>
      </c>
      <c r="B196" s="20" t="s">
        <v>66</v>
      </c>
      <c r="C196" s="21" t="s">
        <v>227</v>
      </c>
      <c r="D196" s="22">
        <v>129616.64</v>
      </c>
      <c r="E196" s="17"/>
      <c r="F196" s="18" t="s">
        <v>228</v>
      </c>
    </row>
    <row r="197" spans="1:6" ht="26.25" x14ac:dyDescent="0.25">
      <c r="A197" s="19" t="s">
        <v>281</v>
      </c>
      <c r="B197" s="20" t="s">
        <v>66</v>
      </c>
      <c r="C197" s="21" t="s">
        <v>282</v>
      </c>
      <c r="D197" s="22">
        <v>200000</v>
      </c>
      <c r="E197" s="17"/>
      <c r="F197" s="18" t="s">
        <v>228</v>
      </c>
    </row>
    <row r="198" spans="1:6" ht="39" x14ac:dyDescent="0.25">
      <c r="A198" s="19" t="s">
        <v>301</v>
      </c>
      <c r="B198" s="20" t="s">
        <v>66</v>
      </c>
      <c r="C198" s="21" t="s">
        <v>302</v>
      </c>
      <c r="D198" s="22">
        <v>142000</v>
      </c>
      <c r="E198" s="17"/>
      <c r="F198" s="18" t="s">
        <v>228</v>
      </c>
    </row>
    <row r="199" spans="1:6" ht="26.25" x14ac:dyDescent="0.25">
      <c r="A199" s="19" t="s">
        <v>305</v>
      </c>
      <c r="B199" s="20" t="s">
        <v>66</v>
      </c>
      <c r="C199" s="21" t="s">
        <v>306</v>
      </c>
      <c r="D199" s="22">
        <v>200000</v>
      </c>
      <c r="E199" s="17"/>
      <c r="F199" s="18" t="s">
        <v>228</v>
      </c>
    </row>
    <row r="200" spans="1:6" ht="26.25" x14ac:dyDescent="0.25">
      <c r="A200" s="19" t="s">
        <v>307</v>
      </c>
      <c r="B200" s="20" t="s">
        <v>66</v>
      </c>
      <c r="C200" s="21" t="s">
        <v>308</v>
      </c>
      <c r="D200" s="22">
        <v>44925.19</v>
      </c>
      <c r="E200" s="17"/>
      <c r="F200" s="18" t="s">
        <v>228</v>
      </c>
    </row>
    <row r="201" spans="1:6" ht="26.25" x14ac:dyDescent="0.25">
      <c r="A201" s="19" t="s">
        <v>309</v>
      </c>
      <c r="B201" s="20" t="s">
        <v>66</v>
      </c>
      <c r="C201" s="21" t="s">
        <v>310</v>
      </c>
      <c r="D201" s="22">
        <v>9423.7900000000009</v>
      </c>
      <c r="E201" s="17"/>
      <c r="F201" s="18" t="s">
        <v>228</v>
      </c>
    </row>
    <row r="202" spans="1:6" ht="26.25" x14ac:dyDescent="0.25">
      <c r="A202" s="19" t="s">
        <v>311</v>
      </c>
      <c r="B202" s="20" t="s">
        <v>66</v>
      </c>
      <c r="C202" s="21" t="s">
        <v>312</v>
      </c>
      <c r="D202" s="22">
        <v>29215.33</v>
      </c>
      <c r="E202" s="17"/>
      <c r="F202" s="18" t="s">
        <v>228</v>
      </c>
    </row>
    <row r="203" spans="1:6" ht="26.25" x14ac:dyDescent="0.25">
      <c r="A203" s="19" t="s">
        <v>315</v>
      </c>
      <c r="B203" s="20" t="s">
        <v>66</v>
      </c>
      <c r="C203" s="21" t="s">
        <v>316</v>
      </c>
      <c r="D203" s="22">
        <v>12179.05</v>
      </c>
      <c r="E203" s="17"/>
      <c r="F203" s="18" t="s">
        <v>228</v>
      </c>
    </row>
    <row r="204" spans="1:6" x14ac:dyDescent="0.25">
      <c r="A204" s="19"/>
      <c r="B204" s="20"/>
      <c r="C204" s="74" t="s">
        <v>553</v>
      </c>
      <c r="D204" s="70">
        <f>SUM(D196:D203)</f>
        <v>767360.00000000012</v>
      </c>
      <c r="E204" s="17">
        <v>767360.00000000012</v>
      </c>
      <c r="F204" s="18"/>
    </row>
    <row r="205" spans="1:6" ht="26.25" x14ac:dyDescent="0.25">
      <c r="A205" s="24" t="s">
        <v>200</v>
      </c>
      <c r="B205" s="20" t="s">
        <v>66</v>
      </c>
      <c r="C205" s="25" t="s">
        <v>201</v>
      </c>
      <c r="D205" s="26">
        <v>130000</v>
      </c>
      <c r="E205" s="17"/>
      <c r="F205" s="28" t="s">
        <v>202</v>
      </c>
    </row>
    <row r="206" spans="1:6" x14ac:dyDescent="0.25">
      <c r="A206" s="24"/>
      <c r="B206" s="20"/>
      <c r="C206" s="74" t="s">
        <v>552</v>
      </c>
      <c r="D206" s="71">
        <f>SUM(D205)</f>
        <v>130000</v>
      </c>
      <c r="E206" s="17">
        <v>130000</v>
      </c>
      <c r="F206" s="28"/>
    </row>
    <row r="207" spans="1:6" ht="39" x14ac:dyDescent="0.25">
      <c r="A207" s="19" t="s">
        <v>103</v>
      </c>
      <c r="B207" s="20" t="s">
        <v>26</v>
      </c>
      <c r="C207" s="21" t="s">
        <v>104</v>
      </c>
      <c r="D207" s="22">
        <v>20000</v>
      </c>
      <c r="E207" s="17"/>
      <c r="F207" s="18" t="s">
        <v>105</v>
      </c>
    </row>
    <row r="208" spans="1:6" ht="39" x14ac:dyDescent="0.25">
      <c r="A208" s="19" t="s">
        <v>106</v>
      </c>
      <c r="B208" s="20" t="s">
        <v>26</v>
      </c>
      <c r="C208" s="21" t="s">
        <v>107</v>
      </c>
      <c r="D208" s="22">
        <v>20000</v>
      </c>
      <c r="E208" s="17"/>
      <c r="F208" s="18" t="s">
        <v>105</v>
      </c>
    </row>
    <row r="209" spans="1:6" ht="39" x14ac:dyDescent="0.25">
      <c r="A209" s="19" t="s">
        <v>108</v>
      </c>
      <c r="B209" s="20" t="s">
        <v>26</v>
      </c>
      <c r="C209" s="21" t="s">
        <v>109</v>
      </c>
      <c r="D209" s="22">
        <v>20000</v>
      </c>
      <c r="E209" s="17"/>
      <c r="F209" s="18" t="s">
        <v>105</v>
      </c>
    </row>
    <row r="210" spans="1:6" ht="39" x14ac:dyDescent="0.25">
      <c r="A210" s="19" t="s">
        <v>110</v>
      </c>
      <c r="B210" s="20" t="s">
        <v>26</v>
      </c>
      <c r="C210" s="21" t="s">
        <v>111</v>
      </c>
      <c r="D210" s="22">
        <v>20000</v>
      </c>
      <c r="E210" s="17"/>
      <c r="F210" s="18" t="s">
        <v>105</v>
      </c>
    </row>
    <row r="211" spans="1:6" ht="39" x14ac:dyDescent="0.25">
      <c r="A211" s="19" t="s">
        <v>112</v>
      </c>
      <c r="B211" s="20" t="s">
        <v>26</v>
      </c>
      <c r="C211" s="21" t="s">
        <v>113</v>
      </c>
      <c r="D211" s="22">
        <v>14600</v>
      </c>
      <c r="E211" s="17"/>
      <c r="F211" s="18" t="s">
        <v>105</v>
      </c>
    </row>
    <row r="212" spans="1:6" ht="39" x14ac:dyDescent="0.25">
      <c r="A212" s="19" t="s">
        <v>124</v>
      </c>
      <c r="B212" s="20" t="s">
        <v>26</v>
      </c>
      <c r="C212" s="21" t="s">
        <v>125</v>
      </c>
      <c r="D212" s="22">
        <v>15000</v>
      </c>
      <c r="E212" s="17"/>
      <c r="F212" s="18" t="s">
        <v>105</v>
      </c>
    </row>
    <row r="213" spans="1:6" ht="39" x14ac:dyDescent="0.25">
      <c r="A213" s="19" t="s">
        <v>146</v>
      </c>
      <c r="B213" s="20" t="s">
        <v>12</v>
      </c>
      <c r="C213" s="21" t="s">
        <v>147</v>
      </c>
      <c r="D213" s="22">
        <v>20000</v>
      </c>
      <c r="E213" s="17"/>
      <c r="F213" s="18" t="s">
        <v>105</v>
      </c>
    </row>
    <row r="214" spans="1:6" ht="64.5" x14ac:dyDescent="0.25">
      <c r="A214" s="19" t="s">
        <v>148</v>
      </c>
      <c r="B214" s="20" t="s">
        <v>12</v>
      </c>
      <c r="C214" s="21" t="s">
        <v>149</v>
      </c>
      <c r="D214" s="22">
        <v>20000</v>
      </c>
      <c r="E214" s="17"/>
      <c r="F214" s="18" t="s">
        <v>105</v>
      </c>
    </row>
    <row r="215" spans="1:6" ht="26.25" x14ac:dyDescent="0.25">
      <c r="A215" s="19" t="s">
        <v>257</v>
      </c>
      <c r="B215" s="20" t="s">
        <v>26</v>
      </c>
      <c r="C215" s="21" t="s">
        <v>258</v>
      </c>
      <c r="D215" s="22">
        <v>15000</v>
      </c>
      <c r="E215" s="17"/>
      <c r="F215" s="18" t="s">
        <v>105</v>
      </c>
    </row>
    <row r="216" spans="1:6" ht="39" x14ac:dyDescent="0.25">
      <c r="A216" s="19" t="s">
        <v>259</v>
      </c>
      <c r="B216" s="20" t="s">
        <v>26</v>
      </c>
      <c r="C216" s="21" t="s">
        <v>260</v>
      </c>
      <c r="D216" s="22">
        <v>15000</v>
      </c>
      <c r="E216" s="17"/>
      <c r="F216" s="18" t="s">
        <v>105</v>
      </c>
    </row>
    <row r="217" spans="1:6" ht="26.25" x14ac:dyDescent="0.25">
      <c r="A217" s="19" t="s">
        <v>261</v>
      </c>
      <c r="B217" s="20" t="s">
        <v>26</v>
      </c>
      <c r="C217" s="21" t="s">
        <v>262</v>
      </c>
      <c r="D217" s="22">
        <v>15000</v>
      </c>
      <c r="E217" s="17"/>
      <c r="F217" s="18" t="s">
        <v>105</v>
      </c>
    </row>
    <row r="218" spans="1:6" ht="26.25" x14ac:dyDescent="0.25">
      <c r="A218" s="19" t="s">
        <v>263</v>
      </c>
      <c r="B218" s="20" t="s">
        <v>26</v>
      </c>
      <c r="C218" s="21" t="s">
        <v>264</v>
      </c>
      <c r="D218" s="22">
        <v>15000</v>
      </c>
      <c r="E218" s="17"/>
      <c r="F218" s="18" t="s">
        <v>105</v>
      </c>
    </row>
    <row r="219" spans="1:6" ht="26.25" x14ac:dyDescent="0.25">
      <c r="A219" s="19" t="s">
        <v>333</v>
      </c>
      <c r="B219" s="20" t="s">
        <v>26</v>
      </c>
      <c r="C219" s="31" t="s">
        <v>334</v>
      </c>
      <c r="D219" s="22">
        <v>10000</v>
      </c>
      <c r="E219" s="17"/>
      <c r="F219" s="18" t="s">
        <v>105</v>
      </c>
    </row>
    <row r="220" spans="1:6" x14ac:dyDescent="0.25">
      <c r="A220" s="19"/>
      <c r="B220" s="20"/>
      <c r="C220" s="74" t="s">
        <v>551</v>
      </c>
      <c r="D220" s="70">
        <f>SUM(D207:D219)</f>
        <v>219600</v>
      </c>
      <c r="E220" s="17">
        <v>219600</v>
      </c>
      <c r="F220" s="18"/>
    </row>
    <row r="221" spans="1:6" ht="26.25" x14ac:dyDescent="0.25">
      <c r="A221" s="19" t="s">
        <v>189</v>
      </c>
      <c r="B221" s="20" t="s">
        <v>66</v>
      </c>
      <c r="C221" s="21" t="s">
        <v>190</v>
      </c>
      <c r="D221" s="22">
        <v>40000</v>
      </c>
      <c r="E221" s="17"/>
      <c r="F221" s="18" t="s">
        <v>191</v>
      </c>
    </row>
    <row r="222" spans="1:6" x14ac:dyDescent="0.25">
      <c r="A222" s="24" t="s">
        <v>196</v>
      </c>
      <c r="B222" s="20" t="s">
        <v>66</v>
      </c>
      <c r="C222" s="25" t="s">
        <v>197</v>
      </c>
      <c r="D222" s="26">
        <v>50000</v>
      </c>
      <c r="E222" s="17"/>
      <c r="F222" s="18" t="s">
        <v>191</v>
      </c>
    </row>
    <row r="223" spans="1:6" x14ac:dyDescent="0.25">
      <c r="A223" s="24" t="s">
        <v>203</v>
      </c>
      <c r="B223" s="20" t="s">
        <v>66</v>
      </c>
      <c r="C223" s="25" t="s">
        <v>204</v>
      </c>
      <c r="D223" s="26">
        <v>30000</v>
      </c>
      <c r="E223" s="17"/>
      <c r="F223" s="18" t="s">
        <v>191</v>
      </c>
    </row>
    <row r="224" spans="1:6" x14ac:dyDescent="0.25">
      <c r="A224" s="19" t="s">
        <v>208</v>
      </c>
      <c r="B224" s="20" t="s">
        <v>66</v>
      </c>
      <c r="C224" s="21" t="s">
        <v>209</v>
      </c>
      <c r="D224" s="22">
        <v>30000</v>
      </c>
      <c r="E224" s="17"/>
      <c r="F224" s="18" t="s">
        <v>191</v>
      </c>
    </row>
    <row r="225" spans="1:6" ht="26.25" x14ac:dyDescent="0.25">
      <c r="A225" s="19" t="s">
        <v>210</v>
      </c>
      <c r="B225" s="20" t="s">
        <v>66</v>
      </c>
      <c r="C225" s="21" t="s">
        <v>211</v>
      </c>
      <c r="D225" s="22">
        <v>299616.64000000001</v>
      </c>
      <c r="E225" s="17"/>
      <c r="F225" s="18" t="s">
        <v>191</v>
      </c>
    </row>
    <row r="226" spans="1:6" ht="26.25" x14ac:dyDescent="0.25">
      <c r="A226" s="19" t="s">
        <v>212</v>
      </c>
      <c r="B226" s="20" t="s">
        <v>66</v>
      </c>
      <c r="C226" s="21" t="s">
        <v>213</v>
      </c>
      <c r="D226" s="22">
        <v>200000</v>
      </c>
      <c r="E226" s="17"/>
      <c r="F226" s="18" t="s">
        <v>191</v>
      </c>
    </row>
    <row r="227" spans="1:6" x14ac:dyDescent="0.25">
      <c r="A227" s="19" t="s">
        <v>218</v>
      </c>
      <c r="B227" s="20" t="s">
        <v>66</v>
      </c>
      <c r="C227" s="21" t="s">
        <v>219</v>
      </c>
      <c r="D227" s="22">
        <v>285000</v>
      </c>
      <c r="E227" s="17"/>
      <c r="F227" s="18" t="s">
        <v>191</v>
      </c>
    </row>
    <row r="228" spans="1:6" ht="26.25" x14ac:dyDescent="0.25">
      <c r="A228" s="19" t="s">
        <v>222</v>
      </c>
      <c r="B228" s="20" t="s">
        <v>66</v>
      </c>
      <c r="C228" s="21" t="s">
        <v>223</v>
      </c>
      <c r="D228" s="22">
        <v>63000</v>
      </c>
      <c r="E228" s="17"/>
      <c r="F228" s="18" t="s">
        <v>191</v>
      </c>
    </row>
    <row r="229" spans="1:6" ht="26.25" x14ac:dyDescent="0.25">
      <c r="A229" s="19" t="s">
        <v>224</v>
      </c>
      <c r="B229" s="20" t="s">
        <v>66</v>
      </c>
      <c r="C229" s="21" t="s">
        <v>225</v>
      </c>
      <c r="D229" s="22">
        <v>30000</v>
      </c>
      <c r="E229" s="17"/>
      <c r="F229" s="18" t="s">
        <v>191</v>
      </c>
    </row>
    <row r="230" spans="1:6" ht="26.25" x14ac:dyDescent="0.25">
      <c r="A230" s="19" t="s">
        <v>239</v>
      </c>
      <c r="B230" s="20" t="s">
        <v>66</v>
      </c>
      <c r="C230" s="21" t="s">
        <v>240</v>
      </c>
      <c r="D230" s="22">
        <v>28000</v>
      </c>
      <c r="E230" s="17"/>
      <c r="F230" s="18" t="s">
        <v>191</v>
      </c>
    </row>
    <row r="231" spans="1:6" ht="26.25" x14ac:dyDescent="0.25">
      <c r="A231" s="19" t="s">
        <v>241</v>
      </c>
      <c r="B231" s="20" t="s">
        <v>66</v>
      </c>
      <c r="C231" s="21" t="s">
        <v>242</v>
      </c>
      <c r="D231" s="22">
        <v>30000</v>
      </c>
      <c r="E231" s="17"/>
      <c r="F231" s="18" t="s">
        <v>191</v>
      </c>
    </row>
    <row r="232" spans="1:6" ht="26.25" x14ac:dyDescent="0.25">
      <c r="A232" s="19" t="s">
        <v>243</v>
      </c>
      <c r="B232" s="20" t="s">
        <v>66</v>
      </c>
      <c r="C232" s="21" t="s">
        <v>244</v>
      </c>
      <c r="D232" s="22">
        <v>100000</v>
      </c>
      <c r="E232" s="17"/>
      <c r="F232" s="18" t="s">
        <v>191</v>
      </c>
    </row>
    <row r="233" spans="1:6" ht="26.25" x14ac:dyDescent="0.25">
      <c r="A233" s="19" t="s">
        <v>249</v>
      </c>
      <c r="B233" s="20" t="s">
        <v>66</v>
      </c>
      <c r="C233" s="21" t="s">
        <v>250</v>
      </c>
      <c r="D233" s="22">
        <v>5000</v>
      </c>
      <c r="E233" s="17"/>
      <c r="F233" s="18" t="s">
        <v>191</v>
      </c>
    </row>
    <row r="234" spans="1:6" x14ac:dyDescent="0.25">
      <c r="A234" s="19" t="s">
        <v>251</v>
      </c>
      <c r="B234" s="20" t="s">
        <v>66</v>
      </c>
      <c r="C234" s="21" t="s">
        <v>252</v>
      </c>
      <c r="D234" s="22">
        <v>10000</v>
      </c>
      <c r="E234" s="17"/>
      <c r="F234" s="18" t="s">
        <v>191</v>
      </c>
    </row>
    <row r="235" spans="1:6" ht="26.25" x14ac:dyDescent="0.25">
      <c r="A235" s="19" t="s">
        <v>253</v>
      </c>
      <c r="B235" s="20" t="s">
        <v>66</v>
      </c>
      <c r="C235" s="21" t="s">
        <v>254</v>
      </c>
      <c r="D235" s="22">
        <v>30000</v>
      </c>
      <c r="E235" s="17"/>
      <c r="F235" s="18" t="s">
        <v>191</v>
      </c>
    </row>
    <row r="236" spans="1:6" ht="26.25" x14ac:dyDescent="0.25">
      <c r="A236" s="19" t="s">
        <v>255</v>
      </c>
      <c r="B236" s="20" t="s">
        <v>66</v>
      </c>
      <c r="C236" s="21" t="s">
        <v>256</v>
      </c>
      <c r="D236" s="22">
        <v>9400</v>
      </c>
      <c r="E236" s="17"/>
      <c r="F236" s="18" t="s">
        <v>191</v>
      </c>
    </row>
    <row r="237" spans="1:6" ht="39" x14ac:dyDescent="0.25">
      <c r="A237" s="19" t="s">
        <v>271</v>
      </c>
      <c r="B237" s="20" t="s">
        <v>66</v>
      </c>
      <c r="C237" s="21" t="s">
        <v>272</v>
      </c>
      <c r="D237" s="22">
        <v>1779.44</v>
      </c>
      <c r="E237" s="17"/>
      <c r="F237" s="18" t="s">
        <v>191</v>
      </c>
    </row>
    <row r="238" spans="1:6" ht="26.25" x14ac:dyDescent="0.25">
      <c r="A238" s="19" t="s">
        <v>283</v>
      </c>
      <c r="B238" s="20" t="s">
        <v>66</v>
      </c>
      <c r="C238" s="21" t="s">
        <v>284</v>
      </c>
      <c r="D238" s="22">
        <v>63784</v>
      </c>
      <c r="E238" s="17"/>
      <c r="F238" s="18" t="s">
        <v>191</v>
      </c>
    </row>
    <row r="239" spans="1:6" x14ac:dyDescent="0.25">
      <c r="A239" s="19" t="s">
        <v>287</v>
      </c>
      <c r="B239" s="20" t="s">
        <v>66</v>
      </c>
      <c r="C239" s="21" t="s">
        <v>288</v>
      </c>
      <c r="D239" s="22">
        <v>50000</v>
      </c>
      <c r="E239" s="17"/>
      <c r="F239" s="18" t="s">
        <v>191</v>
      </c>
    </row>
    <row r="240" spans="1:6" x14ac:dyDescent="0.25">
      <c r="A240" s="19" t="s">
        <v>289</v>
      </c>
      <c r="B240" s="20" t="s">
        <v>66</v>
      </c>
      <c r="C240" s="21" t="s">
        <v>290</v>
      </c>
      <c r="D240" s="22">
        <v>47999.93</v>
      </c>
      <c r="E240" s="17"/>
      <c r="F240" s="18" t="s">
        <v>191</v>
      </c>
    </row>
    <row r="241" spans="1:6" ht="26.25" x14ac:dyDescent="0.25">
      <c r="A241" s="19" t="s">
        <v>291</v>
      </c>
      <c r="B241" s="20" t="s">
        <v>66</v>
      </c>
      <c r="C241" s="21" t="s">
        <v>292</v>
      </c>
      <c r="D241" s="22">
        <v>87868.38</v>
      </c>
      <c r="E241" s="17"/>
      <c r="F241" s="18" t="s">
        <v>191</v>
      </c>
    </row>
    <row r="242" spans="1:6" x14ac:dyDescent="0.25">
      <c r="A242" s="19" t="s">
        <v>313</v>
      </c>
      <c r="B242" s="20" t="s">
        <v>66</v>
      </c>
      <c r="C242" s="21" t="s">
        <v>314</v>
      </c>
      <c r="D242" s="22">
        <v>10000</v>
      </c>
      <c r="E242" s="17"/>
      <c r="F242" s="18" t="s">
        <v>191</v>
      </c>
    </row>
    <row r="243" spans="1:6" ht="26.25" x14ac:dyDescent="0.25">
      <c r="A243" s="19" t="s">
        <v>317</v>
      </c>
      <c r="B243" s="20" t="s">
        <v>66</v>
      </c>
      <c r="C243" s="21" t="s">
        <v>318</v>
      </c>
      <c r="D243" s="22">
        <v>79925.19</v>
      </c>
      <c r="E243" s="17"/>
      <c r="F243" s="18" t="s">
        <v>191</v>
      </c>
    </row>
    <row r="244" spans="1:6" ht="26.25" x14ac:dyDescent="0.25">
      <c r="A244" s="19" t="s">
        <v>319</v>
      </c>
      <c r="B244" s="20" t="s">
        <v>66</v>
      </c>
      <c r="C244" s="21" t="s">
        <v>320</v>
      </c>
      <c r="D244" s="22">
        <v>44215.33</v>
      </c>
      <c r="E244" s="17"/>
      <c r="F244" s="18" t="s">
        <v>191</v>
      </c>
    </row>
    <row r="245" spans="1:6" ht="26.25" x14ac:dyDescent="0.25">
      <c r="A245" s="19" t="s">
        <v>321</v>
      </c>
      <c r="B245" s="20" t="s">
        <v>66</v>
      </c>
      <c r="C245" s="21" t="s">
        <v>322</v>
      </c>
      <c r="D245" s="22">
        <v>89947.34</v>
      </c>
      <c r="E245" s="17"/>
      <c r="F245" s="18" t="s">
        <v>191</v>
      </c>
    </row>
    <row r="246" spans="1:6" ht="26.25" x14ac:dyDescent="0.25">
      <c r="A246" s="24" t="s">
        <v>356</v>
      </c>
      <c r="B246" s="20" t="s">
        <v>94</v>
      </c>
      <c r="C246" s="25" t="s">
        <v>357</v>
      </c>
      <c r="D246" s="26">
        <v>100000</v>
      </c>
      <c r="E246" s="17"/>
      <c r="F246" s="18" t="s">
        <v>191</v>
      </c>
    </row>
    <row r="247" spans="1:6" ht="26.25" x14ac:dyDescent="0.25">
      <c r="A247" s="19" t="s">
        <v>423</v>
      </c>
      <c r="B247" s="20" t="s">
        <v>26</v>
      </c>
      <c r="C247" s="21" t="s">
        <v>424</v>
      </c>
      <c r="D247" s="22">
        <v>24800</v>
      </c>
      <c r="E247" s="17"/>
      <c r="F247" s="18" t="s">
        <v>191</v>
      </c>
    </row>
    <row r="248" spans="1:6" x14ac:dyDescent="0.25">
      <c r="A248" s="19"/>
      <c r="B248" s="20"/>
      <c r="C248" s="74" t="s">
        <v>550</v>
      </c>
      <c r="D248" s="70">
        <f>SUM(D221:D247)</f>
        <v>1840336.2500000002</v>
      </c>
      <c r="E248" s="17">
        <v>1840336.2500000002</v>
      </c>
      <c r="F248" s="18"/>
    </row>
    <row r="249" spans="1:6" x14ac:dyDescent="0.25">
      <c r="A249" s="19" t="s">
        <v>73</v>
      </c>
      <c r="B249" s="20" t="s">
        <v>12</v>
      </c>
      <c r="C249" s="21" t="s">
        <v>74</v>
      </c>
      <c r="D249" s="22">
        <v>17000</v>
      </c>
      <c r="E249" s="17"/>
      <c r="F249" s="18" t="s">
        <v>75</v>
      </c>
    </row>
    <row r="250" spans="1:6" x14ac:dyDescent="0.25">
      <c r="A250" s="19"/>
      <c r="B250" s="20"/>
      <c r="C250" s="74" t="s">
        <v>549</v>
      </c>
      <c r="D250" s="70">
        <f>SUM(D249)</f>
        <v>17000</v>
      </c>
      <c r="E250" s="17">
        <v>17000</v>
      </c>
      <c r="F250" s="18"/>
    </row>
    <row r="251" spans="1:6" ht="26.25" x14ac:dyDescent="0.25">
      <c r="A251" s="19" t="s">
        <v>508</v>
      </c>
      <c r="B251" s="20" t="s">
        <v>66</v>
      </c>
      <c r="C251" s="21" t="s">
        <v>509</v>
      </c>
      <c r="D251" s="22">
        <v>87459.7</v>
      </c>
      <c r="E251" s="17"/>
      <c r="F251" s="18" t="s">
        <v>510</v>
      </c>
    </row>
    <row r="252" spans="1:6" x14ac:dyDescent="0.25">
      <c r="A252" s="19"/>
      <c r="B252" s="20"/>
      <c r="C252" s="74" t="s">
        <v>548</v>
      </c>
      <c r="D252" s="70">
        <v>87459.7</v>
      </c>
      <c r="E252" s="17">
        <v>87459.7</v>
      </c>
      <c r="F252" s="18"/>
    </row>
    <row r="253" spans="1:6" x14ac:dyDescent="0.25">
      <c r="A253" s="19" t="s">
        <v>503</v>
      </c>
      <c r="B253" s="20" t="s">
        <v>66</v>
      </c>
      <c r="C253" s="21" t="s">
        <v>504</v>
      </c>
      <c r="D253" s="22">
        <v>105000</v>
      </c>
      <c r="E253" s="17"/>
      <c r="F253" s="18" t="s">
        <v>505</v>
      </c>
    </row>
    <row r="254" spans="1:6" ht="26.25" x14ac:dyDescent="0.25">
      <c r="A254" s="19" t="s">
        <v>506</v>
      </c>
      <c r="B254" s="20" t="s">
        <v>66</v>
      </c>
      <c r="C254" s="21" t="s">
        <v>507</v>
      </c>
      <c r="D254" s="22">
        <v>40000</v>
      </c>
      <c r="E254" s="17"/>
      <c r="F254" s="18" t="s">
        <v>505</v>
      </c>
    </row>
    <row r="255" spans="1:6" ht="26.25" x14ac:dyDescent="0.25">
      <c r="A255" s="19" t="s">
        <v>511</v>
      </c>
      <c r="B255" s="20" t="s">
        <v>66</v>
      </c>
      <c r="C255" s="21" t="s">
        <v>512</v>
      </c>
      <c r="D255" s="22">
        <v>40000</v>
      </c>
      <c r="E255" s="17"/>
      <c r="F255" s="18" t="s">
        <v>505</v>
      </c>
    </row>
    <row r="256" spans="1:6" ht="26.25" x14ac:dyDescent="0.25">
      <c r="A256" s="19" t="s">
        <v>513</v>
      </c>
      <c r="B256" s="20" t="s">
        <v>66</v>
      </c>
      <c r="C256" s="21" t="s">
        <v>514</v>
      </c>
      <c r="D256" s="22">
        <v>30000</v>
      </c>
      <c r="E256" s="17"/>
      <c r="F256" s="18" t="s">
        <v>505</v>
      </c>
    </row>
    <row r="257" spans="1:6" ht="26.25" x14ac:dyDescent="0.25">
      <c r="A257" s="19" t="s">
        <v>515</v>
      </c>
      <c r="B257" s="20" t="s">
        <v>66</v>
      </c>
      <c r="C257" s="21" t="s">
        <v>516</v>
      </c>
      <c r="D257" s="22">
        <v>25000</v>
      </c>
      <c r="E257" s="17"/>
      <c r="F257" s="18" t="s">
        <v>505</v>
      </c>
    </row>
    <row r="258" spans="1:6" ht="26.25" x14ac:dyDescent="0.25">
      <c r="A258" s="19" t="s">
        <v>517</v>
      </c>
      <c r="B258" s="20" t="s">
        <v>66</v>
      </c>
      <c r="C258" s="21" t="s">
        <v>518</v>
      </c>
      <c r="D258" s="22">
        <v>30000</v>
      </c>
      <c r="E258" s="17"/>
      <c r="F258" s="18" t="s">
        <v>505</v>
      </c>
    </row>
    <row r="259" spans="1:6" x14ac:dyDescent="0.25">
      <c r="A259" s="19" t="s">
        <v>519</v>
      </c>
      <c r="B259" s="20" t="s">
        <v>12</v>
      </c>
      <c r="C259" s="21" t="s">
        <v>520</v>
      </c>
      <c r="D259" s="22">
        <v>10000</v>
      </c>
      <c r="E259" s="17"/>
      <c r="F259" s="18" t="s">
        <v>505</v>
      </c>
    </row>
    <row r="260" spans="1:6" x14ac:dyDescent="0.25">
      <c r="A260" s="19"/>
      <c r="B260" s="20"/>
      <c r="C260" s="74" t="s">
        <v>547</v>
      </c>
      <c r="D260" s="70">
        <f>SUM(D253:D259)</f>
        <v>280000</v>
      </c>
      <c r="E260" s="80">
        <v>280000</v>
      </c>
      <c r="F260" s="18"/>
    </row>
    <row r="261" spans="1:6" x14ac:dyDescent="0.25">
      <c r="A261" s="19"/>
      <c r="B261" s="20"/>
      <c r="C261" s="74"/>
      <c r="D261" s="70"/>
      <c r="E261" s="97">
        <f>SUM(E9:E260)</f>
        <v>10889387.67</v>
      </c>
      <c r="F261" s="18"/>
    </row>
    <row r="262" spans="1:6" ht="25.5" x14ac:dyDescent="0.25">
      <c r="A262" s="54" t="s">
        <v>4</v>
      </c>
      <c r="B262" s="58"/>
      <c r="C262" s="61" t="s">
        <v>5</v>
      </c>
      <c r="D262" s="63" t="s">
        <v>6</v>
      </c>
      <c r="E262" s="64" t="s">
        <v>7</v>
      </c>
      <c r="F262" s="50" t="s">
        <v>8</v>
      </c>
    </row>
    <row r="263" spans="1:6" x14ac:dyDescent="0.25">
      <c r="A263" s="19"/>
      <c r="B263" s="20"/>
      <c r="C263" s="21"/>
      <c r="D263" s="22"/>
      <c r="E263" s="17"/>
      <c r="F263" s="18"/>
    </row>
    <row r="264" spans="1:6" x14ac:dyDescent="0.25">
      <c r="A264" s="13" t="s">
        <v>531</v>
      </c>
      <c r="B264" s="14"/>
      <c r="C264" s="15" t="s">
        <v>532</v>
      </c>
      <c r="D264" s="16"/>
      <c r="E264" s="17"/>
      <c r="F264" s="18"/>
    </row>
    <row r="265" spans="1:6" ht="15.75" thickBot="1" x14ac:dyDescent="0.3">
      <c r="A265" s="32" t="s">
        <v>533</v>
      </c>
      <c r="B265" s="32"/>
      <c r="C265" s="33" t="s">
        <v>534</v>
      </c>
      <c r="D265" s="34">
        <v>158488.12</v>
      </c>
      <c r="E265" s="35">
        <f>D265</f>
        <v>158488.12</v>
      </c>
      <c r="F265" s="36"/>
    </row>
    <row r="266" spans="1:6" ht="15.75" thickBot="1" x14ac:dyDescent="0.3">
      <c r="A266" s="37"/>
      <c r="B266" s="37"/>
      <c r="C266" s="38"/>
      <c r="D266" s="39"/>
      <c r="E266" s="39"/>
      <c r="F266" s="40"/>
    </row>
    <row r="267" spans="1:6" ht="15.75" thickBot="1" x14ac:dyDescent="0.3">
      <c r="A267" s="4"/>
      <c r="B267" s="7"/>
      <c r="C267" s="41" t="s">
        <v>535</v>
      </c>
      <c r="D267" s="42"/>
      <c r="E267" s="72">
        <v>11047875.789999997</v>
      </c>
      <c r="F267" s="42"/>
    </row>
    <row r="268" spans="1:6" x14ac:dyDescent="0.25">
      <c r="A268" s="4"/>
      <c r="B268" s="7"/>
      <c r="C268" s="4"/>
      <c r="D268" s="4"/>
      <c r="E268" s="5"/>
      <c r="F268" s="6"/>
    </row>
    <row r="269" spans="1:6" ht="15.75" thickBot="1" x14ac:dyDescent="0.3">
      <c r="A269" s="4"/>
      <c r="B269" s="7"/>
      <c r="C269" s="4"/>
      <c r="D269" s="4"/>
      <c r="E269" s="5"/>
      <c r="F269" s="6"/>
    </row>
    <row r="270" spans="1:6" ht="18.75" x14ac:dyDescent="0.3">
      <c r="A270" s="4"/>
      <c r="B270" s="7"/>
      <c r="C270" s="104" t="s">
        <v>536</v>
      </c>
      <c r="D270" s="105"/>
      <c r="E270" s="43" t="s">
        <v>537</v>
      </c>
      <c r="F270" s="5"/>
    </row>
    <row r="271" spans="1:6" ht="15.75" thickBot="1" x14ac:dyDescent="0.3">
      <c r="A271" s="4"/>
      <c r="B271" s="7"/>
      <c r="C271" s="102" t="s">
        <v>538</v>
      </c>
      <c r="D271" s="103"/>
      <c r="E271" s="44">
        <f>SUMIF(F10:F265,"ΙΔΙΑ ΕΣΟΔΑ",D10:D265)</f>
        <v>3473562.0700000003</v>
      </c>
      <c r="F271" s="5"/>
    </row>
    <row r="272" spans="1:6" ht="15.75" thickBot="1" x14ac:dyDescent="0.3">
      <c r="A272" s="4"/>
      <c r="B272" s="7"/>
      <c r="C272" s="102" t="s">
        <v>539</v>
      </c>
      <c r="D272" s="103"/>
      <c r="E272" s="87">
        <v>8000</v>
      </c>
      <c r="F272" s="72"/>
    </row>
    <row r="273" spans="1:6" x14ac:dyDescent="0.25">
      <c r="A273" s="4"/>
      <c r="B273" s="7"/>
      <c r="C273" s="102" t="s">
        <v>540</v>
      </c>
      <c r="D273" s="103"/>
      <c r="E273" s="44">
        <f>SUMIF(F10:F265,"ΙΔΙΑ ΕΣΟΔΑ-ΔΩΡΕΑ ΚΑΡΑΝΑΣΤΑΣΗ",D10:D265)</f>
        <v>196841.24</v>
      </c>
      <c r="F273" s="69"/>
    </row>
    <row r="274" spans="1:6" x14ac:dyDescent="0.25">
      <c r="A274" s="4"/>
      <c r="B274" s="7"/>
      <c r="C274" s="102" t="s">
        <v>541</v>
      </c>
      <c r="D274" s="103"/>
      <c r="E274" s="44">
        <f>SUMIF(F10:F265,"ΙΔΙΑ ΕΣΟΔΑ-ΔΩΡEA ΚΟΥΣIOY",D10:D265)</f>
        <v>1836698.98</v>
      </c>
      <c r="F274" s="45"/>
    </row>
    <row r="275" spans="1:6" x14ac:dyDescent="0.25">
      <c r="A275" s="4"/>
      <c r="B275" s="7"/>
      <c r="C275" s="102" t="s">
        <v>191</v>
      </c>
      <c r="D275" s="103"/>
      <c r="E275" s="44">
        <f>SUMIF(F10:F265,"ΣΑΤΑ Χ.Υ.",D10:D265)</f>
        <v>1840336.2500000002</v>
      </c>
      <c r="F275" s="45"/>
    </row>
    <row r="276" spans="1:6" x14ac:dyDescent="0.25">
      <c r="A276" s="4"/>
      <c r="B276" s="7"/>
      <c r="C276" s="102" t="s">
        <v>228</v>
      </c>
      <c r="D276" s="103"/>
      <c r="E276" s="44">
        <f>SUMIF(F11:F266,"ΣΑΤΑ",D11:D266)</f>
        <v>767360.00000000012</v>
      </c>
      <c r="F276" s="45"/>
    </row>
    <row r="277" spans="1:6" x14ac:dyDescent="0.25">
      <c r="A277" s="4"/>
      <c r="B277" s="7"/>
      <c r="C277" s="102" t="s">
        <v>202</v>
      </c>
      <c r="D277" s="103"/>
      <c r="E277" s="44">
        <f>SUMIF(F11:F266,"ΣΑΤΑ - ΣΑΤΑ Χ.Υ.",D11:D266)</f>
        <v>130000</v>
      </c>
      <c r="F277" s="45"/>
    </row>
    <row r="278" spans="1:6" x14ac:dyDescent="0.25">
      <c r="A278" s="4"/>
      <c r="B278" s="7"/>
      <c r="C278" s="102" t="s">
        <v>105</v>
      </c>
      <c r="D278" s="103"/>
      <c r="E278" s="44">
        <f>SUMIF(F12:F267,"ΣΑΤΑ ΣΧΟΛΕΙΩΝ",D12:D267)</f>
        <v>219600</v>
      </c>
      <c r="F278" s="5"/>
    </row>
    <row r="279" spans="1:6" x14ac:dyDescent="0.25">
      <c r="A279" s="4"/>
      <c r="B279" s="7"/>
      <c r="C279" s="102" t="s">
        <v>542</v>
      </c>
      <c r="D279" s="103"/>
      <c r="E279" s="44">
        <f>SUMIF(F13:F268,"ΣΑΤΑ-ΠΥΡΟΠΡ",D13:D268)</f>
        <v>17000</v>
      </c>
      <c r="F279" s="5"/>
    </row>
    <row r="280" spans="1:6" x14ac:dyDescent="0.25">
      <c r="A280" s="4"/>
      <c r="B280" s="7"/>
      <c r="C280" s="102" t="s">
        <v>476</v>
      </c>
      <c r="D280" s="103"/>
      <c r="E280" s="44">
        <v>834521.59999999998</v>
      </c>
      <c r="F280" s="5"/>
    </row>
    <row r="281" spans="1:6" x14ac:dyDescent="0.25">
      <c r="A281" s="4"/>
      <c r="B281" s="7"/>
      <c r="C281" s="102" t="s">
        <v>543</v>
      </c>
      <c r="D281" s="103"/>
      <c r="E281" s="44">
        <f>SUMIF(F15:F268,"ΠΡΑΣ. ΤΑΜΕΙΟ",D15:D268)</f>
        <v>669869.83000000007</v>
      </c>
      <c r="F281" s="5"/>
    </row>
    <row r="282" spans="1:6" x14ac:dyDescent="0.25">
      <c r="A282" s="4"/>
      <c r="B282" s="7"/>
      <c r="C282" s="102" t="s">
        <v>544</v>
      </c>
      <c r="D282" s="103"/>
      <c r="E282" s="44">
        <f>SUMIF(F16:F269,"ΥΠ.ΕΣ",D16:D269)</f>
        <v>280000</v>
      </c>
      <c r="F282" s="5"/>
    </row>
    <row r="283" spans="1:6" x14ac:dyDescent="0.25">
      <c r="A283" s="4"/>
      <c r="B283" s="7"/>
      <c r="C283" s="102" t="s">
        <v>545</v>
      </c>
      <c r="D283" s="103"/>
      <c r="E283" s="44">
        <f>SUMIF(F18:F270,"ΥΠ.ΑΓΡ.ΑΝΑΠΤ",D18:D270)</f>
        <v>87459.7</v>
      </c>
      <c r="F283" s="5"/>
    </row>
    <row r="284" spans="1:6" ht="15.75" thickBot="1" x14ac:dyDescent="0.3">
      <c r="A284" s="4"/>
      <c r="B284" s="7"/>
      <c r="C284" s="102" t="s">
        <v>546</v>
      </c>
      <c r="D284" s="103"/>
      <c r="E284" s="46">
        <f>SUMIF(F19:F271,"ΠΔΕ",D19:D271)</f>
        <v>528138</v>
      </c>
      <c r="F284" s="5"/>
    </row>
    <row r="285" spans="1:6" ht="39" customHeight="1" thickTop="1" thickBot="1" x14ac:dyDescent="0.3">
      <c r="A285" s="4"/>
      <c r="B285" s="7"/>
      <c r="C285" s="112" t="s">
        <v>530</v>
      </c>
      <c r="D285" s="113"/>
      <c r="E285" s="47">
        <f>SUM(E271:E284)</f>
        <v>10889387.67</v>
      </c>
      <c r="F285" s="48"/>
    </row>
  </sheetData>
  <sortState ref="A8:F247">
    <sortCondition ref="F9"/>
  </sortState>
  <mergeCells count="18">
    <mergeCell ref="C275:D275"/>
    <mergeCell ref="A4:B4"/>
    <mergeCell ref="A6:F6"/>
    <mergeCell ref="C270:D270"/>
    <mergeCell ref="C271:D271"/>
    <mergeCell ref="C272:D272"/>
    <mergeCell ref="C273:D273"/>
    <mergeCell ref="C274:D274"/>
    <mergeCell ref="C282:D282"/>
    <mergeCell ref="C283:D283"/>
    <mergeCell ref="C284:D284"/>
    <mergeCell ref="C285:D285"/>
    <mergeCell ref="C276:D276"/>
    <mergeCell ref="C277:D277"/>
    <mergeCell ref="C278:D278"/>
    <mergeCell ref="C279:D279"/>
    <mergeCell ref="C280:D280"/>
    <mergeCell ref="C281:D28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topLeftCell="A301" zoomScale="148" zoomScaleNormal="148" workbookViewId="0">
      <selection activeCell="C4" sqref="C4"/>
    </sheetView>
  </sheetViews>
  <sheetFormatPr defaultRowHeight="15" x14ac:dyDescent="0.25"/>
  <cols>
    <col min="1" max="1" width="16" customWidth="1"/>
    <col min="2" max="2" width="15.140625" customWidth="1"/>
    <col min="3" max="3" width="33.5703125" customWidth="1"/>
    <col min="4" max="4" width="14.42578125" customWidth="1"/>
    <col min="5" max="5" width="14.28515625" customWidth="1"/>
    <col min="6" max="6" width="15.42578125" customWidth="1"/>
  </cols>
  <sheetData>
    <row r="1" spans="1:6" ht="15.75" x14ac:dyDescent="0.25">
      <c r="A1" s="1" t="s">
        <v>0</v>
      </c>
      <c r="B1" s="2"/>
      <c r="C1" s="3"/>
      <c r="D1" s="4"/>
      <c r="E1" s="5"/>
      <c r="F1" s="6"/>
    </row>
    <row r="2" spans="1:6" ht="15.75" x14ac:dyDescent="0.25">
      <c r="A2" s="1" t="s">
        <v>1</v>
      </c>
      <c r="B2" s="2"/>
      <c r="C2" s="3"/>
      <c r="D2" s="4"/>
      <c r="E2" s="5"/>
      <c r="F2" s="6"/>
    </row>
    <row r="3" spans="1:6" ht="15.75" x14ac:dyDescent="0.25">
      <c r="A3" s="1" t="s">
        <v>2</v>
      </c>
      <c r="B3" s="2"/>
      <c r="C3" s="3"/>
      <c r="D3" s="4"/>
      <c r="E3" s="5"/>
      <c r="F3" s="6"/>
    </row>
    <row r="4" spans="1:6" ht="94.5" customHeight="1" x14ac:dyDescent="0.25">
      <c r="A4" s="115" t="s">
        <v>575</v>
      </c>
      <c r="B4" s="115"/>
      <c r="C4" s="3"/>
      <c r="D4" s="4"/>
      <c r="E4" s="5"/>
      <c r="F4" s="6"/>
    </row>
    <row r="5" spans="1:6" x14ac:dyDescent="0.25">
      <c r="A5" s="4"/>
      <c r="B5" s="7"/>
      <c r="C5" s="4"/>
      <c r="D5" s="4"/>
      <c r="E5" s="5"/>
      <c r="F5" s="6"/>
    </row>
    <row r="6" spans="1:6" ht="15.75" customHeight="1" x14ac:dyDescent="0.25">
      <c r="A6" s="117" t="s">
        <v>587</v>
      </c>
      <c r="B6" s="117"/>
      <c r="C6" s="117"/>
      <c r="D6" s="117"/>
      <c r="E6" s="117"/>
      <c r="F6" s="117"/>
    </row>
    <row r="7" spans="1:6" ht="15.75" thickBot="1" x14ac:dyDescent="0.3">
      <c r="A7" s="4"/>
      <c r="B7" s="7"/>
      <c r="C7" s="4"/>
      <c r="D7" s="4"/>
      <c r="E7" s="5"/>
      <c r="F7" s="6"/>
    </row>
    <row r="8" spans="1:6" ht="26.25" thickBot="1" x14ac:dyDescent="0.3">
      <c r="A8" s="9" t="s">
        <v>4</v>
      </c>
      <c r="B8" s="10"/>
      <c r="C8" s="11" t="s">
        <v>5</v>
      </c>
      <c r="D8" s="12" t="s">
        <v>6</v>
      </c>
      <c r="E8" s="12" t="s">
        <v>7</v>
      </c>
      <c r="F8" s="12" t="s">
        <v>8</v>
      </c>
    </row>
    <row r="9" spans="1:6" ht="26.25" x14ac:dyDescent="0.25">
      <c r="A9" s="13" t="s">
        <v>9</v>
      </c>
      <c r="B9" s="14"/>
      <c r="C9" s="15" t="s">
        <v>10</v>
      </c>
      <c r="D9" s="16"/>
      <c r="E9" s="17"/>
      <c r="F9" s="18"/>
    </row>
    <row r="10" spans="1:6" x14ac:dyDescent="0.25">
      <c r="A10" s="19" t="s">
        <v>11</v>
      </c>
      <c r="B10" s="20" t="s">
        <v>12</v>
      </c>
      <c r="C10" s="21" t="s">
        <v>13</v>
      </c>
      <c r="D10" s="22">
        <v>11000</v>
      </c>
      <c r="E10" s="17"/>
      <c r="F10" s="18" t="s">
        <v>14</v>
      </c>
    </row>
    <row r="11" spans="1:6" ht="26.25" x14ac:dyDescent="0.25">
      <c r="A11" s="19" t="s">
        <v>15</v>
      </c>
      <c r="B11" s="20" t="s">
        <v>12</v>
      </c>
      <c r="C11" s="21" t="s">
        <v>16</v>
      </c>
      <c r="D11" s="22">
        <v>5000</v>
      </c>
      <c r="E11" s="17"/>
      <c r="F11" s="18" t="s">
        <v>14</v>
      </c>
    </row>
    <row r="12" spans="1:6" ht="26.25" x14ac:dyDescent="0.25">
      <c r="A12" s="19" t="s">
        <v>17</v>
      </c>
      <c r="B12" s="20" t="s">
        <v>12</v>
      </c>
      <c r="C12" s="21" t="s">
        <v>18</v>
      </c>
      <c r="D12" s="22">
        <v>14000</v>
      </c>
      <c r="E12" s="17"/>
      <c r="F12" s="18" t="s">
        <v>14</v>
      </c>
    </row>
    <row r="13" spans="1:6" x14ac:dyDescent="0.25">
      <c r="A13" s="19" t="s">
        <v>19</v>
      </c>
      <c r="B13" s="20" t="s">
        <v>12</v>
      </c>
      <c r="C13" s="21" t="s">
        <v>20</v>
      </c>
      <c r="D13" s="22">
        <v>24000</v>
      </c>
      <c r="E13" s="17"/>
      <c r="F13" s="18" t="s">
        <v>14</v>
      </c>
    </row>
    <row r="14" spans="1:6" ht="26.25" x14ac:dyDescent="0.25">
      <c r="A14" s="19" t="s">
        <v>21</v>
      </c>
      <c r="B14" s="20" t="s">
        <v>12</v>
      </c>
      <c r="C14" s="21" t="s">
        <v>22</v>
      </c>
      <c r="D14" s="22">
        <v>10000</v>
      </c>
      <c r="E14" s="17"/>
      <c r="F14" s="18" t="s">
        <v>14</v>
      </c>
    </row>
    <row r="15" spans="1:6" ht="39" x14ac:dyDescent="0.25">
      <c r="A15" s="19" t="s">
        <v>23</v>
      </c>
      <c r="B15" s="20" t="s">
        <v>12</v>
      </c>
      <c r="C15" s="21" t="s">
        <v>24</v>
      </c>
      <c r="D15" s="22">
        <v>12000</v>
      </c>
      <c r="E15" s="17"/>
      <c r="F15" s="18" t="s">
        <v>14</v>
      </c>
    </row>
    <row r="16" spans="1:6" x14ac:dyDescent="0.25">
      <c r="A16" s="19" t="s">
        <v>25</v>
      </c>
      <c r="B16" s="20" t="s">
        <v>26</v>
      </c>
      <c r="C16" s="21" t="s">
        <v>27</v>
      </c>
      <c r="D16" s="22">
        <v>3000</v>
      </c>
      <c r="E16" s="17"/>
      <c r="F16" s="18" t="s">
        <v>14</v>
      </c>
    </row>
    <row r="17" spans="1:6" ht="51.75" x14ac:dyDescent="0.25">
      <c r="A17" s="19" t="s">
        <v>28</v>
      </c>
      <c r="B17" s="20" t="s">
        <v>26</v>
      </c>
      <c r="C17" s="21" t="s">
        <v>29</v>
      </c>
      <c r="D17" s="22">
        <v>5865.6</v>
      </c>
      <c r="E17" s="17"/>
      <c r="F17" s="18" t="s">
        <v>14</v>
      </c>
    </row>
    <row r="18" spans="1:6" ht="26.25" x14ac:dyDescent="0.25">
      <c r="A18" s="19" t="s">
        <v>30</v>
      </c>
      <c r="B18" s="20"/>
      <c r="C18" s="21" t="s">
        <v>31</v>
      </c>
      <c r="D18" s="22">
        <v>12980</v>
      </c>
      <c r="E18" s="17"/>
      <c r="F18" s="18" t="s">
        <v>14</v>
      </c>
    </row>
    <row r="19" spans="1:6" ht="51.75" x14ac:dyDescent="0.25">
      <c r="A19" s="19" t="s">
        <v>32</v>
      </c>
      <c r="B19" s="20"/>
      <c r="C19" s="21" t="s">
        <v>33</v>
      </c>
      <c r="D19" s="22">
        <v>9000</v>
      </c>
      <c r="E19" s="17"/>
      <c r="F19" s="18" t="s">
        <v>14</v>
      </c>
    </row>
    <row r="20" spans="1:6" ht="51.75" x14ac:dyDescent="0.25">
      <c r="A20" s="19" t="s">
        <v>34</v>
      </c>
      <c r="B20" s="20"/>
      <c r="C20" s="21" t="s">
        <v>35</v>
      </c>
      <c r="D20" s="22">
        <v>20000</v>
      </c>
      <c r="E20" s="17"/>
      <c r="F20" s="18" t="s">
        <v>14</v>
      </c>
    </row>
    <row r="21" spans="1:6" x14ac:dyDescent="0.25">
      <c r="A21" s="19"/>
      <c r="B21" s="20"/>
      <c r="C21" s="23" t="s">
        <v>36</v>
      </c>
      <c r="D21" s="22"/>
      <c r="E21" s="17">
        <f>SUM(D10:D20)</f>
        <v>126845.6</v>
      </c>
      <c r="F21" s="18"/>
    </row>
    <row r="22" spans="1:6" x14ac:dyDescent="0.25">
      <c r="A22" s="19"/>
      <c r="B22" s="20"/>
      <c r="C22" s="21"/>
      <c r="D22" s="22"/>
      <c r="E22" s="17"/>
      <c r="F22" s="18"/>
    </row>
    <row r="23" spans="1:6" ht="26.25" x14ac:dyDescent="0.25">
      <c r="A23" s="13" t="s">
        <v>37</v>
      </c>
      <c r="B23" s="14"/>
      <c r="C23" s="15" t="s">
        <v>38</v>
      </c>
      <c r="D23" s="16"/>
      <c r="E23" s="17"/>
      <c r="F23" s="18"/>
    </row>
    <row r="24" spans="1:6" ht="26.25" x14ac:dyDescent="0.25">
      <c r="A24" s="19" t="s">
        <v>39</v>
      </c>
      <c r="B24" s="20" t="s">
        <v>12</v>
      </c>
      <c r="C24" s="21" t="s">
        <v>40</v>
      </c>
      <c r="D24" s="22">
        <v>15000</v>
      </c>
      <c r="E24" s="17"/>
      <c r="F24" s="18" t="s">
        <v>14</v>
      </c>
    </row>
    <row r="25" spans="1:6" ht="26.25" x14ac:dyDescent="0.25">
      <c r="A25" s="19" t="s">
        <v>41</v>
      </c>
      <c r="B25" s="20" t="s">
        <v>12</v>
      </c>
      <c r="C25" s="21" t="s">
        <v>42</v>
      </c>
      <c r="D25" s="22">
        <v>15000</v>
      </c>
      <c r="E25" s="17"/>
      <c r="F25" s="18" t="s">
        <v>14</v>
      </c>
    </row>
    <row r="26" spans="1:6" ht="26.25" x14ac:dyDescent="0.25">
      <c r="A26" s="19" t="s">
        <v>43</v>
      </c>
      <c r="B26" s="20" t="s">
        <v>12</v>
      </c>
      <c r="C26" s="21" t="s">
        <v>44</v>
      </c>
      <c r="D26" s="22">
        <v>10000</v>
      </c>
      <c r="E26" s="17"/>
      <c r="F26" s="18" t="s">
        <v>14</v>
      </c>
    </row>
    <row r="27" spans="1:6" ht="26.25" x14ac:dyDescent="0.25">
      <c r="A27" s="19" t="s">
        <v>45</v>
      </c>
      <c r="B27" s="20" t="s">
        <v>12</v>
      </c>
      <c r="C27" s="21" t="s">
        <v>46</v>
      </c>
      <c r="D27" s="22">
        <v>10000</v>
      </c>
      <c r="E27" s="17"/>
      <c r="F27" s="18" t="s">
        <v>14</v>
      </c>
    </row>
    <row r="28" spans="1:6" ht="26.25" x14ac:dyDescent="0.25">
      <c r="A28" s="19" t="s">
        <v>47</v>
      </c>
      <c r="B28" s="20" t="s">
        <v>12</v>
      </c>
      <c r="C28" s="21" t="s">
        <v>48</v>
      </c>
      <c r="D28" s="22">
        <v>15000</v>
      </c>
      <c r="E28" s="17"/>
      <c r="F28" s="18" t="s">
        <v>14</v>
      </c>
    </row>
    <row r="29" spans="1:6" ht="26.25" x14ac:dyDescent="0.25">
      <c r="A29" s="19" t="s">
        <v>49</v>
      </c>
      <c r="B29" s="20" t="s">
        <v>12</v>
      </c>
      <c r="C29" s="21" t="s">
        <v>50</v>
      </c>
      <c r="D29" s="22">
        <v>20000</v>
      </c>
      <c r="E29" s="17"/>
      <c r="F29" s="18" t="s">
        <v>14</v>
      </c>
    </row>
    <row r="30" spans="1:6" ht="26.25" x14ac:dyDescent="0.25">
      <c r="A30" s="19" t="s">
        <v>51</v>
      </c>
      <c r="B30" s="20" t="s">
        <v>12</v>
      </c>
      <c r="C30" s="21" t="s">
        <v>52</v>
      </c>
      <c r="D30" s="22">
        <v>10000</v>
      </c>
      <c r="E30" s="17"/>
      <c r="F30" s="18" t="s">
        <v>14</v>
      </c>
    </row>
    <row r="31" spans="1:6" ht="26.25" x14ac:dyDescent="0.25">
      <c r="A31" s="19" t="s">
        <v>53</v>
      </c>
      <c r="B31" s="20" t="s">
        <v>12</v>
      </c>
      <c r="C31" s="21" t="s">
        <v>54</v>
      </c>
      <c r="D31" s="22">
        <v>5000</v>
      </c>
      <c r="E31" s="17"/>
      <c r="F31" s="18" t="s">
        <v>14</v>
      </c>
    </row>
    <row r="32" spans="1:6" ht="26.25" x14ac:dyDescent="0.25">
      <c r="A32" s="19" t="s">
        <v>55</v>
      </c>
      <c r="B32" s="20" t="s">
        <v>12</v>
      </c>
      <c r="C32" s="21" t="s">
        <v>56</v>
      </c>
      <c r="D32" s="22">
        <v>5000</v>
      </c>
      <c r="E32" s="17"/>
      <c r="F32" s="18" t="s">
        <v>14</v>
      </c>
    </row>
    <row r="33" spans="1:6" ht="26.25" x14ac:dyDescent="0.25">
      <c r="A33" s="19" t="s">
        <v>57</v>
      </c>
      <c r="B33" s="20" t="s">
        <v>12</v>
      </c>
      <c r="C33" s="21" t="s">
        <v>58</v>
      </c>
      <c r="D33" s="22">
        <v>5000</v>
      </c>
      <c r="E33" s="17"/>
      <c r="F33" s="18" t="s">
        <v>14</v>
      </c>
    </row>
    <row r="34" spans="1:6" ht="26.25" x14ac:dyDescent="0.25">
      <c r="A34" s="19" t="s">
        <v>59</v>
      </c>
      <c r="B34" s="20" t="s">
        <v>12</v>
      </c>
      <c r="C34" s="21" t="s">
        <v>60</v>
      </c>
      <c r="D34" s="22">
        <v>2000</v>
      </c>
      <c r="E34" s="17"/>
      <c r="F34" s="18" t="s">
        <v>14</v>
      </c>
    </row>
    <row r="35" spans="1:6" ht="26.25" x14ac:dyDescent="0.25">
      <c r="A35" s="19" t="s">
        <v>61</v>
      </c>
      <c r="B35" s="20" t="s">
        <v>12</v>
      </c>
      <c r="C35" s="21" t="s">
        <v>62</v>
      </c>
      <c r="D35" s="22">
        <v>2000</v>
      </c>
      <c r="E35" s="17"/>
      <c r="F35" s="18" t="s">
        <v>14</v>
      </c>
    </row>
    <row r="36" spans="1:6" ht="26.25" x14ac:dyDescent="0.25">
      <c r="A36" s="19" t="s">
        <v>63</v>
      </c>
      <c r="B36" s="20" t="s">
        <v>12</v>
      </c>
      <c r="C36" s="21" t="s">
        <v>64</v>
      </c>
      <c r="D36" s="22">
        <v>9000</v>
      </c>
      <c r="E36" s="17"/>
      <c r="F36" s="18" t="s">
        <v>14</v>
      </c>
    </row>
    <row r="37" spans="1:6" ht="26.25" x14ac:dyDescent="0.25">
      <c r="A37" s="19" t="s">
        <v>65</v>
      </c>
      <c r="B37" s="20" t="s">
        <v>66</v>
      </c>
      <c r="C37" s="21" t="s">
        <v>67</v>
      </c>
      <c r="D37" s="22">
        <v>25000</v>
      </c>
      <c r="E37" s="17"/>
      <c r="F37" s="18" t="s">
        <v>14</v>
      </c>
    </row>
    <row r="38" spans="1:6" ht="26.25" x14ac:dyDescent="0.25">
      <c r="A38" s="19" t="s">
        <v>68</v>
      </c>
      <c r="B38" s="20" t="s">
        <v>66</v>
      </c>
      <c r="C38" s="21" t="s">
        <v>69</v>
      </c>
      <c r="D38" s="22">
        <v>7200</v>
      </c>
      <c r="E38" s="17"/>
      <c r="F38" s="18" t="s">
        <v>14</v>
      </c>
    </row>
    <row r="39" spans="1:6" ht="51.75" x14ac:dyDescent="0.25">
      <c r="A39" s="19" t="s">
        <v>70</v>
      </c>
      <c r="B39" s="20" t="s">
        <v>71</v>
      </c>
      <c r="C39" s="21" t="s">
        <v>72</v>
      </c>
      <c r="D39" s="22">
        <v>12000</v>
      </c>
      <c r="E39" s="17"/>
      <c r="F39" s="18" t="s">
        <v>14</v>
      </c>
    </row>
    <row r="40" spans="1:6" x14ac:dyDescent="0.25">
      <c r="A40" s="19" t="s">
        <v>73</v>
      </c>
      <c r="B40" s="20" t="s">
        <v>12</v>
      </c>
      <c r="C40" s="21" t="s">
        <v>74</v>
      </c>
      <c r="D40" s="22">
        <v>17000</v>
      </c>
      <c r="E40" s="17"/>
      <c r="F40" s="18" t="s">
        <v>75</v>
      </c>
    </row>
    <row r="41" spans="1:6" x14ac:dyDescent="0.25">
      <c r="A41" s="19"/>
      <c r="B41" s="20"/>
      <c r="C41" s="23" t="s">
        <v>76</v>
      </c>
      <c r="D41" s="22"/>
      <c r="E41" s="17">
        <f>SUM(D24:D40)</f>
        <v>184200</v>
      </c>
      <c r="F41" s="18"/>
    </row>
    <row r="42" spans="1:6" x14ac:dyDescent="0.25">
      <c r="A42" s="19"/>
      <c r="B42" s="20"/>
      <c r="C42" s="23"/>
      <c r="D42" s="22"/>
      <c r="E42" s="17"/>
      <c r="F42" s="18"/>
    </row>
    <row r="43" spans="1:6" ht="26.25" x14ac:dyDescent="0.25">
      <c r="A43" s="13" t="s">
        <v>77</v>
      </c>
      <c r="B43" s="14"/>
      <c r="C43" s="15" t="s">
        <v>78</v>
      </c>
      <c r="D43" s="16"/>
      <c r="E43" s="17"/>
      <c r="F43" s="18"/>
    </row>
    <row r="44" spans="1:6" ht="26.25" x14ac:dyDescent="0.25">
      <c r="A44" s="19" t="s">
        <v>79</v>
      </c>
      <c r="B44" s="20" t="s">
        <v>12</v>
      </c>
      <c r="C44" s="21" t="s">
        <v>80</v>
      </c>
      <c r="D44" s="22">
        <v>8439</v>
      </c>
      <c r="E44" s="17"/>
      <c r="F44" s="18" t="s">
        <v>14</v>
      </c>
    </row>
    <row r="45" spans="1:6" ht="26.25" x14ac:dyDescent="0.25">
      <c r="A45" s="19" t="s">
        <v>81</v>
      </c>
      <c r="B45" s="20" t="s">
        <v>12</v>
      </c>
      <c r="C45" s="21" t="s">
        <v>82</v>
      </c>
      <c r="D45" s="22">
        <v>3000</v>
      </c>
      <c r="E45" s="17"/>
      <c r="F45" s="18" t="s">
        <v>14</v>
      </c>
    </row>
    <row r="46" spans="1:6" ht="39" x14ac:dyDescent="0.25">
      <c r="A46" s="19" t="s">
        <v>83</v>
      </c>
      <c r="B46" s="20" t="s">
        <v>12</v>
      </c>
      <c r="C46" s="21" t="s">
        <v>84</v>
      </c>
      <c r="D46" s="22">
        <v>3000</v>
      </c>
      <c r="E46" s="17"/>
      <c r="F46" s="18" t="s">
        <v>14</v>
      </c>
    </row>
    <row r="47" spans="1:6" ht="26.25" x14ac:dyDescent="0.25">
      <c r="A47" s="19" t="s">
        <v>85</v>
      </c>
      <c r="B47" s="20" t="s">
        <v>12</v>
      </c>
      <c r="C47" s="21" t="s">
        <v>86</v>
      </c>
      <c r="D47" s="22">
        <v>1000</v>
      </c>
      <c r="E47" s="17"/>
      <c r="F47" s="18" t="s">
        <v>14</v>
      </c>
    </row>
    <row r="48" spans="1:6" ht="26.25" x14ac:dyDescent="0.25">
      <c r="A48" s="19" t="s">
        <v>87</v>
      </c>
      <c r="B48" s="20" t="s">
        <v>26</v>
      </c>
      <c r="C48" s="21" t="s">
        <v>88</v>
      </c>
      <c r="D48" s="22">
        <v>2000</v>
      </c>
      <c r="E48" s="17"/>
      <c r="F48" s="18" t="s">
        <v>14</v>
      </c>
    </row>
    <row r="49" spans="1:6" ht="26.25" x14ac:dyDescent="0.25">
      <c r="A49" s="19" t="s">
        <v>89</v>
      </c>
      <c r="B49" s="20" t="s">
        <v>26</v>
      </c>
      <c r="C49" s="21" t="s">
        <v>90</v>
      </c>
      <c r="D49" s="22">
        <v>3000</v>
      </c>
      <c r="E49" s="17"/>
      <c r="F49" s="18" t="s">
        <v>14</v>
      </c>
    </row>
    <row r="50" spans="1:6" ht="26.25" x14ac:dyDescent="0.25">
      <c r="A50" s="19" t="s">
        <v>91</v>
      </c>
      <c r="B50" s="20" t="s">
        <v>26</v>
      </c>
      <c r="C50" s="21" t="s">
        <v>92</v>
      </c>
      <c r="D50" s="22">
        <v>2000</v>
      </c>
      <c r="E50" s="17"/>
      <c r="F50" s="18" t="s">
        <v>14</v>
      </c>
    </row>
    <row r="51" spans="1:6" ht="26.25" x14ac:dyDescent="0.25">
      <c r="A51" s="19" t="s">
        <v>93</v>
      </c>
      <c r="B51" s="20" t="s">
        <v>94</v>
      </c>
      <c r="C51" s="21" t="s">
        <v>95</v>
      </c>
      <c r="D51" s="22">
        <v>5000</v>
      </c>
      <c r="E51" s="17"/>
      <c r="F51" s="18" t="s">
        <v>14</v>
      </c>
    </row>
    <row r="52" spans="1:6" x14ac:dyDescent="0.25">
      <c r="A52" s="19"/>
      <c r="B52" s="20"/>
      <c r="C52" s="23" t="s">
        <v>96</v>
      </c>
      <c r="D52" s="22"/>
      <c r="E52" s="17">
        <f>SUM(D44:D51)</f>
        <v>27439</v>
      </c>
      <c r="F52" s="18"/>
    </row>
    <row r="53" spans="1:6" x14ac:dyDescent="0.25">
      <c r="A53" s="19"/>
      <c r="B53" s="20"/>
      <c r="C53" s="23"/>
      <c r="D53" s="22"/>
      <c r="E53" s="17"/>
      <c r="F53" s="18"/>
    </row>
    <row r="54" spans="1:6" x14ac:dyDescent="0.25">
      <c r="A54" s="13" t="s">
        <v>97</v>
      </c>
      <c r="B54" s="14"/>
      <c r="C54" s="15" t="s">
        <v>98</v>
      </c>
      <c r="D54" s="16"/>
      <c r="E54" s="17"/>
      <c r="F54" s="18"/>
    </row>
    <row r="55" spans="1:6" ht="26.25" x14ac:dyDescent="0.25">
      <c r="A55" s="19" t="s">
        <v>99</v>
      </c>
      <c r="B55" s="20" t="s">
        <v>26</v>
      </c>
      <c r="C55" s="21" t="s">
        <v>100</v>
      </c>
      <c r="D55" s="22">
        <v>10850</v>
      </c>
      <c r="E55" s="17"/>
      <c r="F55" s="18" t="s">
        <v>14</v>
      </c>
    </row>
    <row r="56" spans="1:6" ht="26.25" x14ac:dyDescent="0.25">
      <c r="A56" s="19" t="s">
        <v>101</v>
      </c>
      <c r="B56" s="20" t="s">
        <v>26</v>
      </c>
      <c r="C56" s="21" t="s">
        <v>102</v>
      </c>
      <c r="D56" s="22">
        <v>5000</v>
      </c>
      <c r="E56" s="17"/>
      <c r="F56" s="18" t="s">
        <v>14</v>
      </c>
    </row>
    <row r="57" spans="1:6" ht="39" x14ac:dyDescent="0.25">
      <c r="A57" s="19" t="s">
        <v>103</v>
      </c>
      <c r="B57" s="20" t="s">
        <v>26</v>
      </c>
      <c r="C57" s="21" t="s">
        <v>104</v>
      </c>
      <c r="D57" s="22">
        <v>20000</v>
      </c>
      <c r="E57" s="17"/>
      <c r="F57" s="18" t="s">
        <v>105</v>
      </c>
    </row>
    <row r="58" spans="1:6" ht="51.75" x14ac:dyDescent="0.25">
      <c r="A58" s="19" t="s">
        <v>106</v>
      </c>
      <c r="B58" s="20" t="s">
        <v>26</v>
      </c>
      <c r="C58" s="21" t="s">
        <v>107</v>
      </c>
      <c r="D58" s="22">
        <v>20000</v>
      </c>
      <c r="E58" s="17"/>
      <c r="F58" s="18" t="s">
        <v>105</v>
      </c>
    </row>
    <row r="59" spans="1:6" ht="39" x14ac:dyDescent="0.25">
      <c r="A59" s="19" t="s">
        <v>108</v>
      </c>
      <c r="B59" s="20" t="s">
        <v>26</v>
      </c>
      <c r="C59" s="21" t="s">
        <v>109</v>
      </c>
      <c r="D59" s="22">
        <v>20000</v>
      </c>
      <c r="E59" s="17"/>
      <c r="F59" s="18" t="s">
        <v>105</v>
      </c>
    </row>
    <row r="60" spans="1:6" ht="39" x14ac:dyDescent="0.25">
      <c r="A60" s="19" t="s">
        <v>110</v>
      </c>
      <c r="B60" s="20" t="s">
        <v>26</v>
      </c>
      <c r="C60" s="21" t="s">
        <v>111</v>
      </c>
      <c r="D60" s="22">
        <v>20000</v>
      </c>
      <c r="E60" s="17"/>
      <c r="F60" s="18" t="s">
        <v>105</v>
      </c>
    </row>
    <row r="61" spans="1:6" ht="51.75" x14ac:dyDescent="0.25">
      <c r="A61" s="19" t="s">
        <v>112</v>
      </c>
      <c r="B61" s="20" t="s">
        <v>26</v>
      </c>
      <c r="C61" s="21" t="s">
        <v>113</v>
      </c>
      <c r="D61" s="22">
        <v>14600</v>
      </c>
      <c r="E61" s="17"/>
      <c r="F61" s="18" t="s">
        <v>105</v>
      </c>
    </row>
    <row r="62" spans="1:6" ht="39" x14ac:dyDescent="0.25">
      <c r="A62" s="19" t="s">
        <v>114</v>
      </c>
      <c r="B62" s="20" t="s">
        <v>26</v>
      </c>
      <c r="C62" s="21" t="s">
        <v>115</v>
      </c>
      <c r="D62" s="22">
        <v>4800</v>
      </c>
      <c r="E62" s="17"/>
      <c r="F62" s="18" t="s">
        <v>14</v>
      </c>
    </row>
    <row r="63" spans="1:6" ht="51.75" x14ac:dyDescent="0.25">
      <c r="A63" s="19" t="s">
        <v>116</v>
      </c>
      <c r="B63" s="20" t="s">
        <v>26</v>
      </c>
      <c r="C63" s="21" t="s">
        <v>117</v>
      </c>
      <c r="D63" s="22">
        <v>4800</v>
      </c>
      <c r="E63" s="17"/>
      <c r="F63" s="18" t="s">
        <v>14</v>
      </c>
    </row>
    <row r="64" spans="1:6" ht="39" x14ac:dyDescent="0.25">
      <c r="A64" s="19" t="s">
        <v>118</v>
      </c>
      <c r="B64" s="20" t="s">
        <v>26</v>
      </c>
      <c r="C64" s="21" t="s">
        <v>119</v>
      </c>
      <c r="D64" s="22">
        <v>4800</v>
      </c>
      <c r="E64" s="17"/>
      <c r="F64" s="18" t="s">
        <v>14</v>
      </c>
    </row>
    <row r="65" spans="1:6" ht="39" x14ac:dyDescent="0.25">
      <c r="A65" s="19" t="s">
        <v>120</v>
      </c>
      <c r="B65" s="20" t="s">
        <v>26</v>
      </c>
      <c r="C65" s="21" t="s">
        <v>121</v>
      </c>
      <c r="D65" s="22">
        <v>4800</v>
      </c>
      <c r="E65" s="17"/>
      <c r="F65" s="18" t="s">
        <v>14</v>
      </c>
    </row>
    <row r="66" spans="1:6" ht="51.75" x14ac:dyDescent="0.25">
      <c r="A66" s="19" t="s">
        <v>122</v>
      </c>
      <c r="B66" s="20" t="s">
        <v>26</v>
      </c>
      <c r="C66" s="21" t="s">
        <v>123</v>
      </c>
      <c r="D66" s="22">
        <v>4800</v>
      </c>
      <c r="E66" s="17"/>
      <c r="F66" s="18" t="s">
        <v>14</v>
      </c>
    </row>
    <row r="67" spans="1:6" ht="51.75" x14ac:dyDescent="0.25">
      <c r="A67" s="19" t="s">
        <v>124</v>
      </c>
      <c r="B67" s="20" t="s">
        <v>26</v>
      </c>
      <c r="C67" s="21" t="s">
        <v>125</v>
      </c>
      <c r="D67" s="22">
        <v>15000</v>
      </c>
      <c r="E67" s="17"/>
      <c r="F67" s="18" t="s">
        <v>105</v>
      </c>
    </row>
    <row r="68" spans="1:6" ht="51.75" x14ac:dyDescent="0.25">
      <c r="A68" s="19" t="s">
        <v>126</v>
      </c>
      <c r="B68" s="20" t="s">
        <v>26</v>
      </c>
      <c r="C68" s="21" t="s">
        <v>127</v>
      </c>
      <c r="D68" s="22">
        <v>9800</v>
      </c>
      <c r="E68" s="17"/>
      <c r="F68" s="18" t="s">
        <v>14</v>
      </c>
    </row>
    <row r="69" spans="1:6" ht="26.25" x14ac:dyDescent="0.25">
      <c r="A69" s="19" t="s">
        <v>128</v>
      </c>
      <c r="B69" s="20" t="s">
        <v>26</v>
      </c>
      <c r="C69" s="21" t="s">
        <v>129</v>
      </c>
      <c r="D69" s="22">
        <v>25000</v>
      </c>
      <c r="E69" s="17"/>
      <c r="F69" s="18" t="s">
        <v>14</v>
      </c>
    </row>
    <row r="70" spans="1:6" ht="26.25" x14ac:dyDescent="0.25">
      <c r="A70" s="19" t="s">
        <v>130</v>
      </c>
      <c r="B70" s="20" t="s">
        <v>26</v>
      </c>
      <c r="C70" s="21" t="s">
        <v>131</v>
      </c>
      <c r="D70" s="22">
        <v>1000</v>
      </c>
      <c r="E70" s="17"/>
      <c r="F70" s="18" t="s">
        <v>14</v>
      </c>
    </row>
    <row r="71" spans="1:6" x14ac:dyDescent="0.25">
      <c r="A71" s="19" t="s">
        <v>132</v>
      </c>
      <c r="B71" s="20" t="s">
        <v>26</v>
      </c>
      <c r="C71" s="21" t="s">
        <v>133</v>
      </c>
      <c r="D71" s="22">
        <v>5000</v>
      </c>
      <c r="E71" s="17"/>
      <c r="F71" s="18" t="s">
        <v>14</v>
      </c>
    </row>
    <row r="72" spans="1:6" ht="26.25" x14ac:dyDescent="0.25">
      <c r="A72" s="19" t="s">
        <v>134</v>
      </c>
      <c r="B72" s="20" t="s">
        <v>12</v>
      </c>
      <c r="C72" s="21" t="s">
        <v>135</v>
      </c>
      <c r="D72" s="22">
        <v>15000</v>
      </c>
      <c r="E72" s="17"/>
      <c r="F72" s="18" t="s">
        <v>14</v>
      </c>
    </row>
    <row r="73" spans="1:6" ht="26.25" x14ac:dyDescent="0.25">
      <c r="A73" s="19" t="s">
        <v>136</v>
      </c>
      <c r="B73" s="20" t="s">
        <v>12</v>
      </c>
      <c r="C73" s="21" t="s">
        <v>137</v>
      </c>
      <c r="D73" s="22">
        <v>14800</v>
      </c>
      <c r="E73" s="17"/>
      <c r="F73" s="18" t="s">
        <v>14</v>
      </c>
    </row>
    <row r="74" spans="1:6" ht="39" x14ac:dyDescent="0.25">
      <c r="A74" s="19" t="s">
        <v>138</v>
      </c>
      <c r="B74" s="20" t="s">
        <v>12</v>
      </c>
      <c r="C74" s="21" t="s">
        <v>139</v>
      </c>
      <c r="D74" s="22">
        <v>10000</v>
      </c>
      <c r="E74" s="17"/>
      <c r="F74" s="18" t="s">
        <v>14</v>
      </c>
    </row>
    <row r="75" spans="1:6" ht="26.25" x14ac:dyDescent="0.25">
      <c r="A75" s="19" t="s">
        <v>140</v>
      </c>
      <c r="B75" s="20" t="s">
        <v>12</v>
      </c>
      <c r="C75" s="21" t="s">
        <v>141</v>
      </c>
      <c r="D75" s="22">
        <v>2000</v>
      </c>
      <c r="E75" s="17"/>
      <c r="F75" s="18" t="s">
        <v>14</v>
      </c>
    </row>
    <row r="76" spans="1:6" ht="39" x14ac:dyDescent="0.25">
      <c r="A76" s="19" t="s">
        <v>142</v>
      </c>
      <c r="B76" s="20" t="s">
        <v>12</v>
      </c>
      <c r="C76" s="21" t="s">
        <v>143</v>
      </c>
      <c r="D76" s="22">
        <v>5000</v>
      </c>
      <c r="E76" s="17"/>
      <c r="F76" s="18" t="s">
        <v>14</v>
      </c>
    </row>
    <row r="77" spans="1:6" ht="26.25" x14ac:dyDescent="0.25">
      <c r="A77" s="19" t="s">
        <v>144</v>
      </c>
      <c r="B77" s="20" t="s">
        <v>12</v>
      </c>
      <c r="C77" s="21" t="s">
        <v>145</v>
      </c>
      <c r="D77" s="22">
        <v>5000</v>
      </c>
      <c r="E77" s="17"/>
      <c r="F77" s="18" t="s">
        <v>14</v>
      </c>
    </row>
    <row r="78" spans="1:6" ht="51.75" x14ac:dyDescent="0.25">
      <c r="A78" s="19" t="s">
        <v>146</v>
      </c>
      <c r="B78" s="20" t="s">
        <v>12</v>
      </c>
      <c r="C78" s="21" t="s">
        <v>147</v>
      </c>
      <c r="D78" s="22">
        <v>20000</v>
      </c>
      <c r="E78" s="17"/>
      <c r="F78" s="18" t="s">
        <v>105</v>
      </c>
    </row>
    <row r="79" spans="1:6" ht="64.5" x14ac:dyDescent="0.25">
      <c r="A79" s="19" t="s">
        <v>148</v>
      </c>
      <c r="B79" s="20" t="s">
        <v>12</v>
      </c>
      <c r="C79" s="21" t="s">
        <v>149</v>
      </c>
      <c r="D79" s="22">
        <v>20000</v>
      </c>
      <c r="E79" s="17"/>
      <c r="F79" s="18" t="s">
        <v>105</v>
      </c>
    </row>
    <row r="80" spans="1:6" ht="51.75" x14ac:dyDescent="0.25">
      <c r="A80" s="19" t="s">
        <v>150</v>
      </c>
      <c r="B80" s="20" t="s">
        <v>12</v>
      </c>
      <c r="C80" s="21" t="s">
        <v>151</v>
      </c>
      <c r="D80" s="22">
        <v>2800</v>
      </c>
      <c r="E80" s="17"/>
      <c r="F80" s="18" t="s">
        <v>14</v>
      </c>
    </row>
    <row r="81" spans="1:6" ht="64.5" x14ac:dyDescent="0.25">
      <c r="A81" s="19" t="s">
        <v>152</v>
      </c>
      <c r="B81" s="20" t="s">
        <v>12</v>
      </c>
      <c r="C81" s="21" t="s">
        <v>153</v>
      </c>
      <c r="D81" s="22">
        <v>4800</v>
      </c>
      <c r="E81" s="17"/>
      <c r="F81" s="18" t="s">
        <v>14</v>
      </c>
    </row>
    <row r="82" spans="1:6" ht="51.75" x14ac:dyDescent="0.25">
      <c r="A82" s="19" t="s">
        <v>154</v>
      </c>
      <c r="B82" s="20" t="s">
        <v>12</v>
      </c>
      <c r="C82" s="21" t="s">
        <v>155</v>
      </c>
      <c r="D82" s="22">
        <v>10000</v>
      </c>
      <c r="E82" s="17"/>
      <c r="F82" s="18" t="s">
        <v>14</v>
      </c>
    </row>
    <row r="83" spans="1:6" ht="51.75" x14ac:dyDescent="0.25">
      <c r="A83" s="19" t="s">
        <v>156</v>
      </c>
      <c r="B83" s="20" t="s">
        <v>12</v>
      </c>
      <c r="C83" s="21" t="s">
        <v>157</v>
      </c>
      <c r="D83" s="22">
        <v>10000</v>
      </c>
      <c r="E83" s="17"/>
      <c r="F83" s="18" t="s">
        <v>14</v>
      </c>
    </row>
    <row r="84" spans="1:6" ht="51.75" x14ac:dyDescent="0.25">
      <c r="A84" s="19" t="s">
        <v>158</v>
      </c>
      <c r="B84" s="20" t="s">
        <v>12</v>
      </c>
      <c r="C84" s="21" t="s">
        <v>159</v>
      </c>
      <c r="D84" s="22">
        <v>10000</v>
      </c>
      <c r="E84" s="17"/>
      <c r="F84" s="18" t="s">
        <v>14</v>
      </c>
    </row>
    <row r="85" spans="1:6" ht="51.75" x14ac:dyDescent="0.25">
      <c r="A85" s="19" t="s">
        <v>160</v>
      </c>
      <c r="B85" s="20" t="s">
        <v>12</v>
      </c>
      <c r="C85" s="21" t="s">
        <v>161</v>
      </c>
      <c r="D85" s="22">
        <v>10000</v>
      </c>
      <c r="E85" s="17"/>
      <c r="F85" s="18" t="s">
        <v>14</v>
      </c>
    </row>
    <row r="86" spans="1:6" ht="64.5" x14ac:dyDescent="0.25">
      <c r="A86" s="19" t="s">
        <v>162</v>
      </c>
      <c r="B86" s="20" t="s">
        <v>12</v>
      </c>
      <c r="C86" s="21" t="s">
        <v>163</v>
      </c>
      <c r="D86" s="22">
        <v>24800</v>
      </c>
      <c r="E86" s="17"/>
      <c r="F86" s="18" t="s">
        <v>14</v>
      </c>
    </row>
    <row r="87" spans="1:6" ht="64.5" x14ac:dyDescent="0.25">
      <c r="A87" s="19" t="s">
        <v>164</v>
      </c>
      <c r="B87" s="20" t="s">
        <v>12</v>
      </c>
      <c r="C87" s="21" t="s">
        <v>165</v>
      </c>
      <c r="D87" s="22">
        <v>24800</v>
      </c>
      <c r="E87" s="17"/>
      <c r="F87" s="18" t="s">
        <v>14</v>
      </c>
    </row>
    <row r="88" spans="1:6" ht="77.25" x14ac:dyDescent="0.25">
      <c r="A88" s="19" t="s">
        <v>166</v>
      </c>
      <c r="B88" s="20" t="s">
        <v>12</v>
      </c>
      <c r="C88" s="21" t="s">
        <v>167</v>
      </c>
      <c r="D88" s="22">
        <v>24800</v>
      </c>
      <c r="E88" s="17"/>
      <c r="F88" s="18" t="s">
        <v>14</v>
      </c>
    </row>
    <row r="89" spans="1:6" x14ac:dyDescent="0.25">
      <c r="A89" s="19" t="s">
        <v>168</v>
      </c>
      <c r="B89" s="20"/>
      <c r="C89" s="21" t="s">
        <v>169</v>
      </c>
      <c r="D89" s="22">
        <v>80000</v>
      </c>
      <c r="E89" s="17"/>
      <c r="F89" s="18" t="s">
        <v>14</v>
      </c>
    </row>
    <row r="90" spans="1:6" ht="26.25" x14ac:dyDescent="0.25">
      <c r="A90" s="19" t="s">
        <v>170</v>
      </c>
      <c r="B90" s="20" t="s">
        <v>12</v>
      </c>
      <c r="C90" s="21" t="s">
        <v>171</v>
      </c>
      <c r="D90" s="22">
        <v>24800</v>
      </c>
      <c r="E90" s="17"/>
      <c r="F90" s="18" t="s">
        <v>14</v>
      </c>
    </row>
    <row r="91" spans="1:6" ht="39" x14ac:dyDescent="0.25">
      <c r="A91" s="19" t="s">
        <v>172</v>
      </c>
      <c r="B91" s="20" t="s">
        <v>12</v>
      </c>
      <c r="C91" s="21" t="s">
        <v>173</v>
      </c>
      <c r="D91" s="22">
        <v>24800</v>
      </c>
      <c r="E91" s="17"/>
      <c r="F91" s="18" t="s">
        <v>14</v>
      </c>
    </row>
    <row r="92" spans="1:6" ht="26.25" x14ac:dyDescent="0.25">
      <c r="A92" s="19" t="s">
        <v>174</v>
      </c>
      <c r="B92" s="20" t="s">
        <v>12</v>
      </c>
      <c r="C92" s="21" t="s">
        <v>175</v>
      </c>
      <c r="D92" s="22">
        <v>2000</v>
      </c>
      <c r="E92" s="17"/>
      <c r="F92" s="18" t="s">
        <v>14</v>
      </c>
    </row>
    <row r="93" spans="1:6" ht="39" x14ac:dyDescent="0.25">
      <c r="A93" s="19" t="s">
        <v>176</v>
      </c>
      <c r="B93" s="20" t="s">
        <v>12</v>
      </c>
      <c r="C93" s="21" t="s">
        <v>177</v>
      </c>
      <c r="D93" s="22">
        <v>20000</v>
      </c>
      <c r="E93" s="17"/>
      <c r="F93" s="18" t="s">
        <v>14</v>
      </c>
    </row>
    <row r="94" spans="1:6" ht="39" x14ac:dyDescent="0.25">
      <c r="A94" s="19" t="s">
        <v>178</v>
      </c>
      <c r="B94" s="20" t="s">
        <v>12</v>
      </c>
      <c r="C94" s="21" t="s">
        <v>179</v>
      </c>
      <c r="D94" s="22">
        <v>30000</v>
      </c>
      <c r="E94" s="17"/>
      <c r="F94" s="18" t="s">
        <v>14</v>
      </c>
    </row>
    <row r="95" spans="1:6" x14ac:dyDescent="0.25">
      <c r="A95" s="19" t="s">
        <v>180</v>
      </c>
      <c r="B95" s="20" t="s">
        <v>12</v>
      </c>
      <c r="C95" s="21" t="s">
        <v>181</v>
      </c>
      <c r="D95" s="22">
        <v>24800</v>
      </c>
      <c r="E95" s="17"/>
      <c r="F95" s="18" t="s">
        <v>14</v>
      </c>
    </row>
    <row r="96" spans="1:6" x14ac:dyDescent="0.25">
      <c r="A96" s="19" t="s">
        <v>182</v>
      </c>
      <c r="B96" s="20" t="s">
        <v>66</v>
      </c>
      <c r="C96" s="21" t="s">
        <v>183</v>
      </c>
      <c r="D96" s="22">
        <v>37000</v>
      </c>
      <c r="E96" s="17"/>
      <c r="F96" s="18" t="s">
        <v>14</v>
      </c>
    </row>
    <row r="97" spans="1:6" ht="26.25" x14ac:dyDescent="0.25">
      <c r="A97" s="19" t="s">
        <v>184</v>
      </c>
      <c r="B97" s="20" t="s">
        <v>12</v>
      </c>
      <c r="C97" s="21" t="s">
        <v>185</v>
      </c>
      <c r="D97" s="22">
        <v>24500</v>
      </c>
      <c r="E97" s="17"/>
      <c r="F97" s="18" t="s">
        <v>14</v>
      </c>
    </row>
    <row r="98" spans="1:6" ht="39" x14ac:dyDescent="0.25">
      <c r="A98" s="19" t="s">
        <v>186</v>
      </c>
      <c r="B98" s="20" t="s">
        <v>66</v>
      </c>
      <c r="C98" s="21" t="s">
        <v>187</v>
      </c>
      <c r="D98" s="22">
        <v>190000</v>
      </c>
      <c r="E98" s="17"/>
      <c r="F98" s="18" t="s">
        <v>188</v>
      </c>
    </row>
    <row r="99" spans="1:6" ht="39" x14ac:dyDescent="0.25">
      <c r="A99" s="19" t="s">
        <v>189</v>
      </c>
      <c r="B99" s="20" t="s">
        <v>66</v>
      </c>
      <c r="C99" s="21" t="s">
        <v>190</v>
      </c>
      <c r="D99" s="22">
        <v>40000</v>
      </c>
      <c r="E99" s="17"/>
      <c r="F99" s="18" t="s">
        <v>191</v>
      </c>
    </row>
    <row r="100" spans="1:6" ht="51.75" x14ac:dyDescent="0.25">
      <c r="A100" s="19" t="s">
        <v>192</v>
      </c>
      <c r="B100" s="20" t="s">
        <v>66</v>
      </c>
      <c r="C100" s="21" t="s">
        <v>193</v>
      </c>
      <c r="D100" s="22">
        <v>42500</v>
      </c>
      <c r="E100" s="17"/>
      <c r="F100" s="18" t="s">
        <v>14</v>
      </c>
    </row>
    <row r="101" spans="1:6" x14ac:dyDescent="0.25">
      <c r="A101" s="19" t="s">
        <v>194</v>
      </c>
      <c r="B101" s="20" t="s">
        <v>66</v>
      </c>
      <c r="C101" s="21" t="s">
        <v>195</v>
      </c>
      <c r="D101" s="22">
        <v>70000</v>
      </c>
      <c r="E101" s="17"/>
      <c r="F101" s="18" t="s">
        <v>14</v>
      </c>
    </row>
    <row r="102" spans="1:6" x14ac:dyDescent="0.25">
      <c r="A102" s="24" t="s">
        <v>196</v>
      </c>
      <c r="B102" s="20" t="s">
        <v>66</v>
      </c>
      <c r="C102" s="25" t="s">
        <v>197</v>
      </c>
      <c r="D102" s="26">
        <v>50000</v>
      </c>
      <c r="E102" s="17"/>
      <c r="F102" s="18" t="s">
        <v>191</v>
      </c>
    </row>
    <row r="103" spans="1:6" ht="26.25" x14ac:dyDescent="0.25">
      <c r="A103" s="19" t="s">
        <v>198</v>
      </c>
      <c r="B103" s="27" t="s">
        <v>12</v>
      </c>
      <c r="C103" s="21" t="s">
        <v>199</v>
      </c>
      <c r="D103" s="22">
        <v>70000</v>
      </c>
      <c r="E103" s="17"/>
      <c r="F103" s="18" t="s">
        <v>14</v>
      </c>
    </row>
    <row r="104" spans="1:6" ht="26.25" x14ac:dyDescent="0.25">
      <c r="A104" s="24" t="s">
        <v>200</v>
      </c>
      <c r="B104" s="20" t="s">
        <v>66</v>
      </c>
      <c r="C104" s="25" t="s">
        <v>201</v>
      </c>
      <c r="D104" s="26">
        <v>130000</v>
      </c>
      <c r="E104" s="17"/>
      <c r="F104" s="28" t="s">
        <v>202</v>
      </c>
    </row>
    <row r="105" spans="1:6" x14ac:dyDescent="0.25">
      <c r="A105" s="24" t="s">
        <v>203</v>
      </c>
      <c r="B105" s="20" t="s">
        <v>66</v>
      </c>
      <c r="C105" s="25" t="s">
        <v>204</v>
      </c>
      <c r="D105" s="26">
        <v>30000</v>
      </c>
      <c r="E105" s="17"/>
      <c r="F105" s="18" t="s">
        <v>191</v>
      </c>
    </row>
    <row r="106" spans="1:6" ht="39" x14ac:dyDescent="0.25">
      <c r="A106" s="19" t="s">
        <v>205</v>
      </c>
      <c r="B106" s="20" t="s">
        <v>66</v>
      </c>
      <c r="C106" s="21" t="s">
        <v>206</v>
      </c>
      <c r="D106" s="22">
        <v>40000</v>
      </c>
      <c r="E106" s="17"/>
      <c r="F106" s="18" t="s">
        <v>207</v>
      </c>
    </row>
    <row r="107" spans="1:6" x14ac:dyDescent="0.25">
      <c r="A107" s="19" t="s">
        <v>208</v>
      </c>
      <c r="B107" s="20" t="s">
        <v>66</v>
      </c>
      <c r="C107" s="21" t="s">
        <v>209</v>
      </c>
      <c r="D107" s="22">
        <v>30000</v>
      </c>
      <c r="E107" s="17"/>
      <c r="F107" s="18" t="s">
        <v>191</v>
      </c>
    </row>
    <row r="108" spans="1:6" ht="26.25" x14ac:dyDescent="0.25">
      <c r="A108" s="19" t="s">
        <v>210</v>
      </c>
      <c r="B108" s="20" t="s">
        <v>66</v>
      </c>
      <c r="C108" s="21" t="s">
        <v>211</v>
      </c>
      <c r="D108" s="22">
        <v>299616.64000000001</v>
      </c>
      <c r="E108" s="17"/>
      <c r="F108" s="18" t="s">
        <v>191</v>
      </c>
    </row>
    <row r="109" spans="1:6" ht="26.25" x14ac:dyDescent="0.25">
      <c r="A109" s="19" t="s">
        <v>212</v>
      </c>
      <c r="B109" s="20" t="s">
        <v>66</v>
      </c>
      <c r="C109" s="21" t="s">
        <v>213</v>
      </c>
      <c r="D109" s="22">
        <v>200000</v>
      </c>
      <c r="E109" s="17"/>
      <c r="F109" s="18" t="s">
        <v>191</v>
      </c>
    </row>
    <row r="110" spans="1:6" ht="26.25" x14ac:dyDescent="0.25">
      <c r="A110" s="19" t="s">
        <v>214</v>
      </c>
      <c r="B110" s="20" t="s">
        <v>66</v>
      </c>
      <c r="C110" s="21" t="s">
        <v>215</v>
      </c>
      <c r="D110" s="22">
        <v>10000</v>
      </c>
      <c r="E110" s="17"/>
      <c r="F110" s="18" t="s">
        <v>14</v>
      </c>
    </row>
    <row r="111" spans="1:6" ht="26.25" x14ac:dyDescent="0.25">
      <c r="A111" s="19" t="s">
        <v>216</v>
      </c>
      <c r="B111" s="20" t="s">
        <v>66</v>
      </c>
      <c r="C111" s="21" t="s">
        <v>217</v>
      </c>
      <c r="D111" s="22">
        <v>10000</v>
      </c>
      <c r="E111" s="17"/>
      <c r="F111" s="18" t="s">
        <v>14</v>
      </c>
    </row>
    <row r="112" spans="1:6" x14ac:dyDescent="0.25">
      <c r="A112" s="19" t="s">
        <v>218</v>
      </c>
      <c r="B112" s="20" t="s">
        <v>66</v>
      </c>
      <c r="C112" s="21" t="s">
        <v>219</v>
      </c>
      <c r="D112" s="22">
        <v>285000</v>
      </c>
      <c r="E112" s="17"/>
      <c r="F112" s="18" t="s">
        <v>191</v>
      </c>
    </row>
    <row r="113" spans="1:6" ht="26.25" x14ac:dyDescent="0.25">
      <c r="A113" s="19" t="s">
        <v>220</v>
      </c>
      <c r="B113" s="20" t="s">
        <v>66</v>
      </c>
      <c r="C113" s="21" t="s">
        <v>221</v>
      </c>
      <c r="D113" s="22">
        <v>350000</v>
      </c>
      <c r="E113" s="17"/>
      <c r="F113" s="18" t="s">
        <v>14</v>
      </c>
    </row>
    <row r="114" spans="1:6" ht="26.25" x14ac:dyDescent="0.25">
      <c r="A114" s="19" t="s">
        <v>222</v>
      </c>
      <c r="B114" s="20" t="s">
        <v>66</v>
      </c>
      <c r="C114" s="21" t="s">
        <v>223</v>
      </c>
      <c r="D114" s="22">
        <v>63000</v>
      </c>
      <c r="E114" s="17"/>
      <c r="F114" s="18" t="s">
        <v>191</v>
      </c>
    </row>
    <row r="115" spans="1:6" ht="26.25" x14ac:dyDescent="0.25">
      <c r="A115" s="19" t="s">
        <v>224</v>
      </c>
      <c r="B115" s="20" t="s">
        <v>66</v>
      </c>
      <c r="C115" s="21" t="s">
        <v>225</v>
      </c>
      <c r="D115" s="22">
        <v>30000</v>
      </c>
      <c r="E115" s="17"/>
      <c r="F115" s="18" t="s">
        <v>191</v>
      </c>
    </row>
    <row r="116" spans="1:6" ht="26.25" x14ac:dyDescent="0.25">
      <c r="A116" s="19" t="s">
        <v>226</v>
      </c>
      <c r="B116" s="20" t="s">
        <v>66</v>
      </c>
      <c r="C116" s="21" t="s">
        <v>227</v>
      </c>
      <c r="D116" s="22">
        <v>129616.64</v>
      </c>
      <c r="E116" s="17"/>
      <c r="F116" s="18" t="s">
        <v>228</v>
      </c>
    </row>
    <row r="117" spans="1:6" ht="39" x14ac:dyDescent="0.25">
      <c r="A117" s="19" t="s">
        <v>229</v>
      </c>
      <c r="B117" s="20" t="s">
        <v>66</v>
      </c>
      <c r="C117" s="21" t="s">
        <v>230</v>
      </c>
      <c r="D117" s="22">
        <v>1796698.98</v>
      </c>
      <c r="E117" s="17"/>
      <c r="F117" s="18" t="s">
        <v>207</v>
      </c>
    </row>
    <row r="118" spans="1:6" ht="51.75" x14ac:dyDescent="0.25">
      <c r="A118" s="19" t="s">
        <v>231</v>
      </c>
      <c r="B118" s="20" t="s">
        <v>26</v>
      </c>
      <c r="C118" s="21" t="s">
        <v>232</v>
      </c>
      <c r="D118" s="22">
        <v>52800</v>
      </c>
      <c r="E118" s="17"/>
      <c r="F118" s="18" t="s">
        <v>14</v>
      </c>
    </row>
    <row r="119" spans="1:6" ht="39" x14ac:dyDescent="0.25">
      <c r="A119" s="19" t="s">
        <v>233</v>
      </c>
      <c r="B119" s="20" t="s">
        <v>26</v>
      </c>
      <c r="C119" s="21" t="s">
        <v>234</v>
      </c>
      <c r="D119" s="22">
        <v>15000</v>
      </c>
      <c r="E119" s="17"/>
      <c r="F119" s="18" t="s">
        <v>14</v>
      </c>
    </row>
    <row r="120" spans="1:6" ht="26.25" x14ac:dyDescent="0.25">
      <c r="A120" s="19" t="s">
        <v>235</v>
      </c>
      <c r="B120" s="20" t="s">
        <v>66</v>
      </c>
      <c r="C120" s="21" t="s">
        <v>236</v>
      </c>
      <c r="D120" s="22">
        <v>15000</v>
      </c>
      <c r="E120" s="17"/>
      <c r="F120" s="18" t="s">
        <v>14</v>
      </c>
    </row>
    <row r="121" spans="1:6" ht="39" x14ac:dyDescent="0.25">
      <c r="A121" s="24" t="s">
        <v>237</v>
      </c>
      <c r="B121" s="20" t="s">
        <v>66</v>
      </c>
      <c r="C121" s="25" t="s">
        <v>238</v>
      </c>
      <c r="D121" s="26">
        <v>30000</v>
      </c>
      <c r="E121" s="17"/>
      <c r="F121" s="29" t="s">
        <v>14</v>
      </c>
    </row>
    <row r="122" spans="1:6" ht="26.25" x14ac:dyDescent="0.25">
      <c r="A122" s="19" t="s">
        <v>239</v>
      </c>
      <c r="B122" s="20" t="s">
        <v>66</v>
      </c>
      <c r="C122" s="21" t="s">
        <v>240</v>
      </c>
      <c r="D122" s="22">
        <v>28000</v>
      </c>
      <c r="E122" s="17"/>
      <c r="F122" s="18" t="s">
        <v>191</v>
      </c>
    </row>
    <row r="123" spans="1:6" ht="26.25" x14ac:dyDescent="0.25">
      <c r="A123" s="19" t="s">
        <v>241</v>
      </c>
      <c r="B123" s="20" t="s">
        <v>66</v>
      </c>
      <c r="C123" s="21" t="s">
        <v>242</v>
      </c>
      <c r="D123" s="22">
        <v>30000</v>
      </c>
      <c r="E123" s="17"/>
      <c r="F123" s="18" t="s">
        <v>191</v>
      </c>
    </row>
    <row r="124" spans="1:6" ht="26.25" x14ac:dyDescent="0.25">
      <c r="A124" s="19" t="s">
        <v>243</v>
      </c>
      <c r="B124" s="20" t="s">
        <v>66</v>
      </c>
      <c r="C124" s="21" t="s">
        <v>244</v>
      </c>
      <c r="D124" s="22">
        <v>100000</v>
      </c>
      <c r="E124" s="17"/>
      <c r="F124" s="18" t="s">
        <v>191</v>
      </c>
    </row>
    <row r="125" spans="1:6" ht="26.25" x14ac:dyDescent="0.25">
      <c r="A125" s="24" t="s">
        <v>245</v>
      </c>
      <c r="B125" s="20" t="s">
        <v>66</v>
      </c>
      <c r="C125" s="25" t="s">
        <v>246</v>
      </c>
      <c r="D125" s="26">
        <v>50000</v>
      </c>
      <c r="E125" s="17"/>
      <c r="F125" s="29" t="s">
        <v>14</v>
      </c>
    </row>
    <row r="126" spans="1:6" ht="26.25" x14ac:dyDescent="0.25">
      <c r="A126" s="19" t="s">
        <v>247</v>
      </c>
      <c r="B126" s="20" t="s">
        <v>12</v>
      </c>
      <c r="C126" s="21" t="s">
        <v>248</v>
      </c>
      <c r="D126" s="22">
        <v>10000</v>
      </c>
      <c r="E126" s="17"/>
      <c r="F126" s="18" t="s">
        <v>14</v>
      </c>
    </row>
    <row r="127" spans="1:6" ht="26.25" x14ac:dyDescent="0.25">
      <c r="A127" s="19" t="s">
        <v>249</v>
      </c>
      <c r="B127" s="20" t="s">
        <v>66</v>
      </c>
      <c r="C127" s="21" t="s">
        <v>250</v>
      </c>
      <c r="D127" s="22">
        <v>5000</v>
      </c>
      <c r="E127" s="17"/>
      <c r="F127" s="18" t="s">
        <v>191</v>
      </c>
    </row>
    <row r="128" spans="1:6" ht="26.25" x14ac:dyDescent="0.25">
      <c r="A128" s="19" t="s">
        <v>251</v>
      </c>
      <c r="B128" s="20" t="s">
        <v>66</v>
      </c>
      <c r="C128" s="21" t="s">
        <v>252</v>
      </c>
      <c r="D128" s="22">
        <v>10000</v>
      </c>
      <c r="E128" s="17"/>
      <c r="F128" s="18" t="s">
        <v>191</v>
      </c>
    </row>
    <row r="129" spans="1:6" ht="26.25" x14ac:dyDescent="0.25">
      <c r="A129" s="19" t="s">
        <v>253</v>
      </c>
      <c r="B129" s="20" t="s">
        <v>66</v>
      </c>
      <c r="C129" s="21" t="s">
        <v>254</v>
      </c>
      <c r="D129" s="22">
        <v>30000</v>
      </c>
      <c r="E129" s="17"/>
      <c r="F129" s="18" t="s">
        <v>191</v>
      </c>
    </row>
    <row r="130" spans="1:6" ht="26.25" x14ac:dyDescent="0.25">
      <c r="A130" s="19" t="s">
        <v>255</v>
      </c>
      <c r="B130" s="20" t="s">
        <v>66</v>
      </c>
      <c r="C130" s="21" t="s">
        <v>256</v>
      </c>
      <c r="D130" s="22">
        <v>9400</v>
      </c>
      <c r="E130" s="17"/>
      <c r="F130" s="18" t="s">
        <v>191</v>
      </c>
    </row>
    <row r="131" spans="1:6" ht="26.25" x14ac:dyDescent="0.25">
      <c r="A131" s="19" t="s">
        <v>257</v>
      </c>
      <c r="B131" s="20" t="s">
        <v>26</v>
      </c>
      <c r="C131" s="21" t="s">
        <v>258</v>
      </c>
      <c r="D131" s="22">
        <v>15000</v>
      </c>
      <c r="E131" s="17"/>
      <c r="F131" s="18" t="s">
        <v>105</v>
      </c>
    </row>
    <row r="132" spans="1:6" ht="39" x14ac:dyDescent="0.25">
      <c r="A132" s="19" t="s">
        <v>259</v>
      </c>
      <c r="B132" s="20" t="s">
        <v>26</v>
      </c>
      <c r="C132" s="21" t="s">
        <v>260</v>
      </c>
      <c r="D132" s="22">
        <v>15000</v>
      </c>
      <c r="E132" s="17"/>
      <c r="F132" s="18" t="s">
        <v>105</v>
      </c>
    </row>
    <row r="133" spans="1:6" ht="26.25" x14ac:dyDescent="0.25">
      <c r="A133" s="19" t="s">
        <v>261</v>
      </c>
      <c r="B133" s="20" t="s">
        <v>26</v>
      </c>
      <c r="C133" s="21" t="s">
        <v>262</v>
      </c>
      <c r="D133" s="22">
        <v>15000</v>
      </c>
      <c r="E133" s="17"/>
      <c r="F133" s="18" t="s">
        <v>105</v>
      </c>
    </row>
    <row r="134" spans="1:6" ht="26.25" x14ac:dyDescent="0.25">
      <c r="A134" s="19" t="s">
        <v>263</v>
      </c>
      <c r="B134" s="20" t="s">
        <v>26</v>
      </c>
      <c r="C134" s="21" t="s">
        <v>264</v>
      </c>
      <c r="D134" s="22">
        <v>15000</v>
      </c>
      <c r="E134" s="17"/>
      <c r="F134" s="18" t="s">
        <v>105</v>
      </c>
    </row>
    <row r="135" spans="1:6" ht="26.25" x14ac:dyDescent="0.25">
      <c r="A135" s="19" t="s">
        <v>265</v>
      </c>
      <c r="B135" s="20" t="s">
        <v>26</v>
      </c>
      <c r="C135" s="21" t="s">
        <v>266</v>
      </c>
      <c r="D135" s="22">
        <v>5000</v>
      </c>
      <c r="E135" s="17"/>
      <c r="F135" s="18" t="s">
        <v>14</v>
      </c>
    </row>
    <row r="136" spans="1:6" ht="39" x14ac:dyDescent="0.25">
      <c r="A136" s="19" t="s">
        <v>267</v>
      </c>
      <c r="B136" s="20" t="s">
        <v>26</v>
      </c>
      <c r="C136" s="21" t="s">
        <v>268</v>
      </c>
      <c r="D136" s="22">
        <v>5000</v>
      </c>
      <c r="E136" s="17"/>
      <c r="F136" s="18" t="s">
        <v>14</v>
      </c>
    </row>
    <row r="137" spans="1:6" ht="26.25" x14ac:dyDescent="0.25">
      <c r="A137" s="19" t="s">
        <v>269</v>
      </c>
      <c r="B137" s="20" t="s">
        <v>26</v>
      </c>
      <c r="C137" s="21" t="s">
        <v>270</v>
      </c>
      <c r="D137" s="22">
        <v>9800</v>
      </c>
      <c r="E137" s="17"/>
      <c r="F137" s="18" t="s">
        <v>14</v>
      </c>
    </row>
    <row r="138" spans="1:6" ht="39" x14ac:dyDescent="0.25">
      <c r="A138" s="19" t="s">
        <v>271</v>
      </c>
      <c r="B138" s="20" t="s">
        <v>66</v>
      </c>
      <c r="C138" s="21" t="s">
        <v>272</v>
      </c>
      <c r="D138" s="22">
        <v>1779.44</v>
      </c>
      <c r="E138" s="17"/>
      <c r="F138" s="18" t="s">
        <v>191</v>
      </c>
    </row>
    <row r="139" spans="1:6" ht="26.25" x14ac:dyDescent="0.25">
      <c r="A139" s="19" t="s">
        <v>273</v>
      </c>
      <c r="B139" s="20" t="s">
        <v>26</v>
      </c>
      <c r="C139" s="21" t="s">
        <v>274</v>
      </c>
      <c r="D139" s="22">
        <v>9800</v>
      </c>
      <c r="E139" s="17"/>
      <c r="F139" s="18" t="s">
        <v>14</v>
      </c>
    </row>
    <row r="140" spans="1:6" x14ac:dyDescent="0.25">
      <c r="A140" s="19" t="s">
        <v>275</v>
      </c>
      <c r="B140" s="20" t="s">
        <v>26</v>
      </c>
      <c r="C140" s="21" t="s">
        <v>276</v>
      </c>
      <c r="D140" s="22">
        <v>7000</v>
      </c>
      <c r="E140" s="17"/>
      <c r="F140" s="18" t="s">
        <v>14</v>
      </c>
    </row>
    <row r="141" spans="1:6" ht="51.75" x14ac:dyDescent="0.25">
      <c r="A141" s="19" t="s">
        <v>277</v>
      </c>
      <c r="B141" s="20" t="s">
        <v>26</v>
      </c>
      <c r="C141" s="21" t="s">
        <v>278</v>
      </c>
      <c r="D141" s="22">
        <v>5000</v>
      </c>
      <c r="E141" s="17"/>
      <c r="F141" s="18" t="s">
        <v>14</v>
      </c>
    </row>
    <row r="142" spans="1:6" x14ac:dyDescent="0.25">
      <c r="A142" s="24" t="s">
        <v>279</v>
      </c>
      <c r="B142" s="20" t="s">
        <v>66</v>
      </c>
      <c r="C142" s="25" t="s">
        <v>280</v>
      </c>
      <c r="D142" s="26">
        <v>30000</v>
      </c>
      <c r="E142" s="17"/>
      <c r="F142" s="18" t="s">
        <v>14</v>
      </c>
    </row>
    <row r="143" spans="1:6" ht="26.25" x14ac:dyDescent="0.25">
      <c r="A143" s="19" t="s">
        <v>281</v>
      </c>
      <c r="B143" s="20" t="s">
        <v>66</v>
      </c>
      <c r="C143" s="21" t="s">
        <v>282</v>
      </c>
      <c r="D143" s="22">
        <v>200000</v>
      </c>
      <c r="E143" s="17"/>
      <c r="F143" s="18" t="s">
        <v>228</v>
      </c>
    </row>
    <row r="144" spans="1:6" ht="26.25" x14ac:dyDescent="0.25">
      <c r="A144" s="19" t="s">
        <v>283</v>
      </c>
      <c r="B144" s="20" t="s">
        <v>66</v>
      </c>
      <c r="C144" s="21" t="s">
        <v>284</v>
      </c>
      <c r="D144" s="22">
        <v>63784</v>
      </c>
      <c r="E144" s="17"/>
      <c r="F144" s="18" t="s">
        <v>191</v>
      </c>
    </row>
    <row r="145" spans="1:6" x14ac:dyDescent="0.25">
      <c r="A145" s="19" t="s">
        <v>285</v>
      </c>
      <c r="B145" s="20" t="s">
        <v>66</v>
      </c>
      <c r="C145" s="21" t="s">
        <v>286</v>
      </c>
      <c r="D145" s="22">
        <v>47999.43</v>
      </c>
      <c r="E145" s="17"/>
      <c r="F145" s="18" t="s">
        <v>14</v>
      </c>
    </row>
    <row r="146" spans="1:6" x14ac:dyDescent="0.25">
      <c r="A146" s="19" t="s">
        <v>287</v>
      </c>
      <c r="B146" s="20" t="s">
        <v>66</v>
      </c>
      <c r="C146" s="21" t="s">
        <v>288</v>
      </c>
      <c r="D146" s="22">
        <v>50000</v>
      </c>
      <c r="E146" s="17"/>
      <c r="F146" s="18" t="s">
        <v>191</v>
      </c>
    </row>
    <row r="147" spans="1:6" x14ac:dyDescent="0.25">
      <c r="A147" s="19" t="s">
        <v>289</v>
      </c>
      <c r="B147" s="20" t="s">
        <v>66</v>
      </c>
      <c r="C147" s="21" t="s">
        <v>290</v>
      </c>
      <c r="D147" s="22">
        <v>47999.93</v>
      </c>
      <c r="E147" s="17"/>
      <c r="F147" s="18" t="s">
        <v>191</v>
      </c>
    </row>
    <row r="148" spans="1:6" ht="39" x14ac:dyDescent="0.25">
      <c r="A148" s="19" t="s">
        <v>291</v>
      </c>
      <c r="B148" s="20" t="s">
        <v>66</v>
      </c>
      <c r="C148" s="21" t="s">
        <v>292</v>
      </c>
      <c r="D148" s="22">
        <v>87868.38</v>
      </c>
      <c r="E148" s="17"/>
      <c r="F148" s="18" t="s">
        <v>191</v>
      </c>
    </row>
    <row r="149" spans="1:6" ht="26.25" x14ac:dyDescent="0.25">
      <c r="A149" s="19" t="s">
        <v>293</v>
      </c>
      <c r="B149" s="20" t="s">
        <v>66</v>
      </c>
      <c r="C149" s="21" t="s">
        <v>294</v>
      </c>
      <c r="D149" s="22">
        <v>100000</v>
      </c>
      <c r="E149" s="17"/>
      <c r="F149" s="18" t="s">
        <v>14</v>
      </c>
    </row>
    <row r="150" spans="1:6" ht="26.25" x14ac:dyDescent="0.25">
      <c r="A150" s="19" t="s">
        <v>295</v>
      </c>
      <c r="B150" s="20" t="s">
        <v>66</v>
      </c>
      <c r="C150" s="21" t="s">
        <v>296</v>
      </c>
      <c r="D150" s="22">
        <v>40000</v>
      </c>
      <c r="E150" s="17"/>
      <c r="F150" s="18" t="s">
        <v>14</v>
      </c>
    </row>
    <row r="151" spans="1:6" ht="51.75" x14ac:dyDescent="0.25">
      <c r="A151" s="19" t="s">
        <v>297</v>
      </c>
      <c r="B151" s="20" t="s">
        <v>66</v>
      </c>
      <c r="C151" s="21" t="s">
        <v>298</v>
      </c>
      <c r="D151" s="22">
        <v>10000</v>
      </c>
      <c r="E151" s="17"/>
      <c r="F151" s="18" t="s">
        <v>14</v>
      </c>
    </row>
    <row r="152" spans="1:6" ht="39" x14ac:dyDescent="0.25">
      <c r="A152" s="19" t="s">
        <v>299</v>
      </c>
      <c r="B152" s="20" t="s">
        <v>66</v>
      </c>
      <c r="C152" s="21" t="s">
        <v>300</v>
      </c>
      <c r="D152" s="22">
        <v>50000</v>
      </c>
      <c r="E152" s="17"/>
      <c r="F152" s="18" t="s">
        <v>14</v>
      </c>
    </row>
    <row r="153" spans="1:6" ht="39" x14ac:dyDescent="0.25">
      <c r="A153" s="19" t="s">
        <v>301</v>
      </c>
      <c r="B153" s="20" t="s">
        <v>66</v>
      </c>
      <c r="C153" s="21" t="s">
        <v>302</v>
      </c>
      <c r="D153" s="22">
        <v>142000</v>
      </c>
      <c r="E153" s="17"/>
      <c r="F153" s="18" t="s">
        <v>228</v>
      </c>
    </row>
    <row r="154" spans="1:6" x14ac:dyDescent="0.25">
      <c r="A154" s="19" t="s">
        <v>303</v>
      </c>
      <c r="B154" s="20" t="s">
        <v>66</v>
      </c>
      <c r="C154" s="21" t="s">
        <v>304</v>
      </c>
      <c r="D154" s="22">
        <v>100000</v>
      </c>
      <c r="E154" s="17"/>
      <c r="F154" s="18" t="s">
        <v>14</v>
      </c>
    </row>
    <row r="155" spans="1:6" ht="26.25" x14ac:dyDescent="0.25">
      <c r="A155" s="19" t="s">
        <v>305</v>
      </c>
      <c r="B155" s="20" t="s">
        <v>66</v>
      </c>
      <c r="C155" s="21" t="s">
        <v>306</v>
      </c>
      <c r="D155" s="22">
        <v>200000</v>
      </c>
      <c r="E155" s="17"/>
      <c r="F155" s="18" t="s">
        <v>228</v>
      </c>
    </row>
    <row r="156" spans="1:6" ht="26.25" x14ac:dyDescent="0.25">
      <c r="A156" s="19" t="s">
        <v>307</v>
      </c>
      <c r="B156" s="20" t="s">
        <v>66</v>
      </c>
      <c r="C156" s="21" t="s">
        <v>308</v>
      </c>
      <c r="D156" s="22">
        <v>44925.19</v>
      </c>
      <c r="E156" s="17"/>
      <c r="F156" s="18" t="s">
        <v>228</v>
      </c>
    </row>
    <row r="157" spans="1:6" ht="26.25" x14ac:dyDescent="0.25">
      <c r="A157" s="19" t="s">
        <v>309</v>
      </c>
      <c r="B157" s="20" t="s">
        <v>66</v>
      </c>
      <c r="C157" s="21" t="s">
        <v>310</v>
      </c>
      <c r="D157" s="22">
        <v>9423.7900000000009</v>
      </c>
      <c r="E157" s="17"/>
      <c r="F157" s="18" t="s">
        <v>228</v>
      </c>
    </row>
    <row r="158" spans="1:6" ht="26.25" x14ac:dyDescent="0.25">
      <c r="A158" s="19" t="s">
        <v>311</v>
      </c>
      <c r="B158" s="20" t="s">
        <v>66</v>
      </c>
      <c r="C158" s="21" t="s">
        <v>312</v>
      </c>
      <c r="D158" s="22">
        <v>29215.33</v>
      </c>
      <c r="E158" s="17"/>
      <c r="F158" s="18" t="s">
        <v>228</v>
      </c>
    </row>
    <row r="159" spans="1:6" x14ac:dyDescent="0.25">
      <c r="A159" s="19" t="s">
        <v>313</v>
      </c>
      <c r="B159" s="20" t="s">
        <v>66</v>
      </c>
      <c r="C159" s="21" t="s">
        <v>314</v>
      </c>
      <c r="D159" s="22">
        <v>10000</v>
      </c>
      <c r="E159" s="17"/>
      <c r="F159" s="18" t="s">
        <v>191</v>
      </c>
    </row>
    <row r="160" spans="1:6" ht="26.25" x14ac:dyDescent="0.25">
      <c r="A160" s="19" t="s">
        <v>315</v>
      </c>
      <c r="B160" s="20" t="s">
        <v>66</v>
      </c>
      <c r="C160" s="21" t="s">
        <v>316</v>
      </c>
      <c r="D160" s="22">
        <v>12179.05</v>
      </c>
      <c r="E160" s="17"/>
      <c r="F160" s="18" t="s">
        <v>228</v>
      </c>
    </row>
    <row r="161" spans="1:6" ht="26.25" x14ac:dyDescent="0.25">
      <c r="A161" s="19" t="s">
        <v>317</v>
      </c>
      <c r="B161" s="20" t="s">
        <v>66</v>
      </c>
      <c r="C161" s="21" t="s">
        <v>318</v>
      </c>
      <c r="D161" s="22">
        <v>79925.19</v>
      </c>
      <c r="E161" s="17"/>
      <c r="F161" s="18" t="s">
        <v>191</v>
      </c>
    </row>
    <row r="162" spans="1:6" ht="26.25" x14ac:dyDescent="0.25">
      <c r="A162" s="19" t="s">
        <v>319</v>
      </c>
      <c r="B162" s="20" t="s">
        <v>66</v>
      </c>
      <c r="C162" s="21" t="s">
        <v>320</v>
      </c>
      <c r="D162" s="22">
        <v>44215.33</v>
      </c>
      <c r="E162" s="17"/>
      <c r="F162" s="18" t="s">
        <v>191</v>
      </c>
    </row>
    <row r="163" spans="1:6" ht="26.25" x14ac:dyDescent="0.25">
      <c r="A163" s="19" t="s">
        <v>321</v>
      </c>
      <c r="B163" s="20" t="s">
        <v>66</v>
      </c>
      <c r="C163" s="21" t="s">
        <v>322</v>
      </c>
      <c r="D163" s="22">
        <v>89947.34</v>
      </c>
      <c r="E163" s="17"/>
      <c r="F163" s="18" t="s">
        <v>191</v>
      </c>
    </row>
    <row r="164" spans="1:6" ht="26.25" x14ac:dyDescent="0.25">
      <c r="A164" s="19" t="s">
        <v>323</v>
      </c>
      <c r="B164" s="20" t="s">
        <v>66</v>
      </c>
      <c r="C164" s="21" t="s">
        <v>324</v>
      </c>
      <c r="D164" s="22">
        <v>17000</v>
      </c>
      <c r="E164" s="17"/>
      <c r="F164" s="18" t="s">
        <v>14</v>
      </c>
    </row>
    <row r="165" spans="1:6" ht="26.25" x14ac:dyDescent="0.25">
      <c r="A165" s="24" t="s">
        <v>325</v>
      </c>
      <c r="B165" s="20" t="s">
        <v>66</v>
      </c>
      <c r="C165" s="25" t="s">
        <v>326</v>
      </c>
      <c r="D165" s="26">
        <v>50000</v>
      </c>
      <c r="E165" s="17"/>
      <c r="F165" s="18" t="s">
        <v>14</v>
      </c>
    </row>
    <row r="166" spans="1:6" ht="26.25" x14ac:dyDescent="0.25">
      <c r="A166" s="19" t="s">
        <v>327</v>
      </c>
      <c r="B166" s="30" t="s">
        <v>94</v>
      </c>
      <c r="C166" s="21" t="s">
        <v>328</v>
      </c>
      <c r="D166" s="22">
        <v>36565.120000000003</v>
      </c>
      <c r="E166" s="17"/>
      <c r="F166" s="18" t="s">
        <v>14</v>
      </c>
    </row>
    <row r="167" spans="1:6" ht="26.25" x14ac:dyDescent="0.25">
      <c r="A167" s="19" t="s">
        <v>329</v>
      </c>
      <c r="B167" s="20" t="s">
        <v>26</v>
      </c>
      <c r="C167" s="21" t="s">
        <v>330</v>
      </c>
      <c r="D167" s="22">
        <v>10000</v>
      </c>
      <c r="E167" s="17"/>
      <c r="F167" s="18" t="s">
        <v>14</v>
      </c>
    </row>
    <row r="168" spans="1:6" ht="51.75" x14ac:dyDescent="0.25">
      <c r="A168" s="19" t="s">
        <v>331</v>
      </c>
      <c r="B168" s="30" t="s">
        <v>94</v>
      </c>
      <c r="C168" s="21" t="s">
        <v>332</v>
      </c>
      <c r="D168" s="22">
        <v>1150</v>
      </c>
      <c r="E168" s="17"/>
      <c r="F168" s="18" t="s">
        <v>14</v>
      </c>
    </row>
    <row r="169" spans="1:6" ht="26.25" x14ac:dyDescent="0.25">
      <c r="A169" s="19" t="s">
        <v>333</v>
      </c>
      <c r="B169" s="20" t="s">
        <v>26</v>
      </c>
      <c r="C169" s="31" t="s">
        <v>334</v>
      </c>
      <c r="D169" s="22">
        <v>10000</v>
      </c>
      <c r="E169" s="17"/>
      <c r="F169" s="18" t="s">
        <v>105</v>
      </c>
    </row>
    <row r="170" spans="1:6" ht="102.75" x14ac:dyDescent="0.25">
      <c r="A170" s="19" t="s">
        <v>335</v>
      </c>
      <c r="B170" s="20" t="s">
        <v>94</v>
      </c>
      <c r="C170" s="21" t="s">
        <v>336</v>
      </c>
      <c r="D170" s="22">
        <v>885.6</v>
      </c>
      <c r="E170" s="17"/>
      <c r="F170" s="18" t="s">
        <v>14</v>
      </c>
    </row>
    <row r="171" spans="1:6" x14ac:dyDescent="0.25">
      <c r="A171" s="19" t="s">
        <v>337</v>
      </c>
      <c r="B171" s="20" t="s">
        <v>94</v>
      </c>
      <c r="C171" s="21" t="s">
        <v>338</v>
      </c>
      <c r="D171" s="22">
        <v>8000</v>
      </c>
      <c r="E171" s="17"/>
      <c r="F171" s="18" t="s">
        <v>339</v>
      </c>
    </row>
    <row r="172" spans="1:6" ht="77.25" x14ac:dyDescent="0.25">
      <c r="A172" s="19" t="s">
        <v>340</v>
      </c>
      <c r="B172" s="20" t="s">
        <v>94</v>
      </c>
      <c r="C172" s="21" t="s">
        <v>341</v>
      </c>
      <c r="D172" s="22">
        <v>3690</v>
      </c>
      <c r="E172" s="17"/>
      <c r="F172" s="18" t="s">
        <v>14</v>
      </c>
    </row>
    <row r="173" spans="1:6" ht="39" x14ac:dyDescent="0.25">
      <c r="A173" s="19" t="s">
        <v>342</v>
      </c>
      <c r="B173" s="20" t="s">
        <v>94</v>
      </c>
      <c r="C173" s="21" t="s">
        <v>343</v>
      </c>
      <c r="D173" s="22">
        <v>6841.24</v>
      </c>
      <c r="E173" s="17"/>
      <c r="F173" s="18" t="s">
        <v>188</v>
      </c>
    </row>
    <row r="174" spans="1:6" ht="51.75" x14ac:dyDescent="0.25">
      <c r="A174" s="19" t="s">
        <v>344</v>
      </c>
      <c r="B174" s="20" t="s">
        <v>94</v>
      </c>
      <c r="C174" s="21" t="s">
        <v>345</v>
      </c>
      <c r="D174" s="22">
        <v>15000</v>
      </c>
      <c r="E174" s="17"/>
      <c r="F174" s="18" t="s">
        <v>14</v>
      </c>
    </row>
    <row r="175" spans="1:6" ht="39" x14ac:dyDescent="0.25">
      <c r="A175" s="24" t="s">
        <v>346</v>
      </c>
      <c r="B175" s="20" t="s">
        <v>94</v>
      </c>
      <c r="C175" s="25" t="s">
        <v>347</v>
      </c>
      <c r="D175" s="26">
        <v>37073.31</v>
      </c>
      <c r="E175" s="17"/>
      <c r="F175" s="18" t="s">
        <v>14</v>
      </c>
    </row>
    <row r="176" spans="1:6" ht="51.75" x14ac:dyDescent="0.25">
      <c r="A176" s="24" t="s">
        <v>348</v>
      </c>
      <c r="B176" s="20" t="s">
        <v>94</v>
      </c>
      <c r="C176" s="25" t="s">
        <v>349</v>
      </c>
      <c r="D176" s="26">
        <v>74400</v>
      </c>
      <c r="E176" s="17"/>
      <c r="F176" s="18" t="s">
        <v>14</v>
      </c>
    </row>
    <row r="177" spans="1:6" ht="26.25" x14ac:dyDescent="0.25">
      <c r="A177" s="19" t="s">
        <v>350</v>
      </c>
      <c r="B177" s="20" t="s">
        <v>94</v>
      </c>
      <c r="C177" s="21" t="s">
        <v>351</v>
      </c>
      <c r="D177" s="22">
        <v>50000</v>
      </c>
      <c r="E177" s="17"/>
      <c r="F177" s="18" t="s">
        <v>14</v>
      </c>
    </row>
    <row r="178" spans="1:6" ht="26.25" x14ac:dyDescent="0.25">
      <c r="A178" s="19" t="s">
        <v>352</v>
      </c>
      <c r="B178" s="20" t="s">
        <v>94</v>
      </c>
      <c r="C178" s="21" t="s">
        <v>353</v>
      </c>
      <c r="D178" s="22">
        <v>5000</v>
      </c>
      <c r="E178" s="17"/>
      <c r="F178" s="18" t="s">
        <v>14</v>
      </c>
    </row>
    <row r="179" spans="1:6" ht="39" x14ac:dyDescent="0.25">
      <c r="A179" s="24" t="s">
        <v>354</v>
      </c>
      <c r="B179" s="20" t="s">
        <v>94</v>
      </c>
      <c r="C179" s="25" t="s">
        <v>355</v>
      </c>
      <c r="D179" s="26">
        <v>30000</v>
      </c>
      <c r="E179" s="17"/>
      <c r="F179" s="18" t="s">
        <v>14</v>
      </c>
    </row>
    <row r="180" spans="1:6" ht="26.25" x14ac:dyDescent="0.25">
      <c r="A180" s="24" t="s">
        <v>356</v>
      </c>
      <c r="B180" s="20" t="s">
        <v>94</v>
      </c>
      <c r="C180" s="25" t="s">
        <v>357</v>
      </c>
      <c r="D180" s="26">
        <v>100000</v>
      </c>
      <c r="E180" s="17"/>
      <c r="F180" s="18" t="s">
        <v>191</v>
      </c>
    </row>
    <row r="181" spans="1:6" x14ac:dyDescent="0.25">
      <c r="A181" s="19"/>
      <c r="B181" s="20"/>
      <c r="C181" s="23" t="s">
        <v>358</v>
      </c>
      <c r="D181" s="22"/>
      <c r="E181" s="17">
        <f>SUM(D55:D180)</f>
        <v>6972049.9299999997</v>
      </c>
      <c r="F181" s="18"/>
    </row>
    <row r="182" spans="1:6" x14ac:dyDescent="0.25">
      <c r="A182" s="19"/>
      <c r="B182" s="20"/>
      <c r="C182" s="23"/>
      <c r="D182" s="22"/>
      <c r="E182" s="17"/>
      <c r="F182" s="18"/>
    </row>
    <row r="183" spans="1:6" x14ac:dyDescent="0.25">
      <c r="A183" s="13" t="s">
        <v>359</v>
      </c>
      <c r="B183" s="14"/>
      <c r="C183" s="15" t="s">
        <v>360</v>
      </c>
      <c r="D183" s="16"/>
      <c r="E183" s="17"/>
      <c r="F183" s="18"/>
    </row>
    <row r="184" spans="1:6" ht="39" x14ac:dyDescent="0.25">
      <c r="A184" s="19" t="s">
        <v>361</v>
      </c>
      <c r="B184" s="20" t="s">
        <v>26</v>
      </c>
      <c r="C184" s="21" t="s">
        <v>362</v>
      </c>
      <c r="D184" s="22">
        <v>4500</v>
      </c>
      <c r="E184" s="17"/>
      <c r="F184" s="18" t="s">
        <v>14</v>
      </c>
    </row>
    <row r="185" spans="1:6" ht="26.25" x14ac:dyDescent="0.25">
      <c r="A185" s="24" t="s">
        <v>363</v>
      </c>
      <c r="B185" s="20" t="s">
        <v>26</v>
      </c>
      <c r="C185" s="25" t="s">
        <v>364</v>
      </c>
      <c r="D185" s="26">
        <v>24800</v>
      </c>
      <c r="E185" s="17"/>
      <c r="F185" s="18" t="s">
        <v>14</v>
      </c>
    </row>
    <row r="186" spans="1:6" ht="39" x14ac:dyDescent="0.25">
      <c r="A186" s="24" t="s">
        <v>365</v>
      </c>
      <c r="B186" s="20" t="s">
        <v>26</v>
      </c>
      <c r="C186" s="25" t="s">
        <v>366</v>
      </c>
      <c r="D186" s="26">
        <v>24800</v>
      </c>
      <c r="E186" s="17"/>
      <c r="F186" s="18" t="s">
        <v>14</v>
      </c>
    </row>
    <row r="187" spans="1:6" ht="39" x14ac:dyDescent="0.25">
      <c r="A187" s="24" t="s">
        <v>367</v>
      </c>
      <c r="B187" s="20" t="s">
        <v>26</v>
      </c>
      <c r="C187" s="25" t="s">
        <v>368</v>
      </c>
      <c r="D187" s="26">
        <v>10000</v>
      </c>
      <c r="E187" s="17"/>
      <c r="F187" s="18" t="s">
        <v>14</v>
      </c>
    </row>
    <row r="188" spans="1:6" x14ac:dyDescent="0.25">
      <c r="A188" s="24" t="s">
        <v>369</v>
      </c>
      <c r="B188" s="20" t="s">
        <v>26</v>
      </c>
      <c r="C188" s="25" t="s">
        <v>370</v>
      </c>
      <c r="D188" s="26">
        <v>5000</v>
      </c>
      <c r="E188" s="17"/>
      <c r="F188" s="18" t="s">
        <v>14</v>
      </c>
    </row>
    <row r="189" spans="1:6" ht="26.25" x14ac:dyDescent="0.25">
      <c r="A189" s="24" t="s">
        <v>371</v>
      </c>
      <c r="B189" s="20" t="s">
        <v>26</v>
      </c>
      <c r="C189" s="25" t="s">
        <v>131</v>
      </c>
      <c r="D189" s="22">
        <v>3000</v>
      </c>
      <c r="E189" s="17"/>
      <c r="F189" s="18" t="s">
        <v>14</v>
      </c>
    </row>
    <row r="190" spans="1:6" ht="26.25" x14ac:dyDescent="0.25">
      <c r="A190" s="19" t="s">
        <v>372</v>
      </c>
      <c r="B190" s="20" t="s">
        <v>26</v>
      </c>
      <c r="C190" s="21" t="s">
        <v>373</v>
      </c>
      <c r="D190" s="22">
        <v>24800</v>
      </c>
      <c r="E190" s="17"/>
      <c r="F190" s="18" t="s">
        <v>14</v>
      </c>
    </row>
    <row r="191" spans="1:6" ht="26.25" x14ac:dyDescent="0.25">
      <c r="A191" s="19" t="s">
        <v>374</v>
      </c>
      <c r="B191" s="20" t="s">
        <v>26</v>
      </c>
      <c r="C191" s="21" t="s">
        <v>375</v>
      </c>
      <c r="D191" s="22">
        <v>18000</v>
      </c>
      <c r="E191" s="17"/>
      <c r="F191" s="18" t="s">
        <v>14</v>
      </c>
    </row>
    <row r="192" spans="1:6" ht="26.25" x14ac:dyDescent="0.25">
      <c r="A192" s="19" t="s">
        <v>376</v>
      </c>
      <c r="B192" s="20" t="s">
        <v>26</v>
      </c>
      <c r="C192" s="21" t="s">
        <v>377</v>
      </c>
      <c r="D192" s="22">
        <v>20000</v>
      </c>
      <c r="E192" s="17"/>
      <c r="F192" s="18" t="s">
        <v>14</v>
      </c>
    </row>
    <row r="193" spans="1:6" ht="26.25" x14ac:dyDescent="0.25">
      <c r="A193" s="19" t="s">
        <v>378</v>
      </c>
      <c r="B193" s="20" t="s">
        <v>26</v>
      </c>
      <c r="C193" s="21" t="s">
        <v>379</v>
      </c>
      <c r="D193" s="22">
        <v>12000</v>
      </c>
      <c r="E193" s="17"/>
      <c r="F193" s="18" t="s">
        <v>14</v>
      </c>
    </row>
    <row r="194" spans="1:6" ht="26.25" x14ac:dyDescent="0.25">
      <c r="A194" s="19" t="s">
        <v>380</v>
      </c>
      <c r="B194" s="20" t="s">
        <v>26</v>
      </c>
      <c r="C194" s="21" t="s">
        <v>381</v>
      </c>
      <c r="D194" s="22">
        <v>8000</v>
      </c>
      <c r="E194" s="17"/>
      <c r="F194" s="18" t="s">
        <v>14</v>
      </c>
    </row>
    <row r="195" spans="1:6" ht="26.25" x14ac:dyDescent="0.25">
      <c r="A195" s="19" t="s">
        <v>382</v>
      </c>
      <c r="B195" s="20" t="s">
        <v>26</v>
      </c>
      <c r="C195" s="21" t="s">
        <v>383</v>
      </c>
      <c r="D195" s="22">
        <v>8000</v>
      </c>
      <c r="E195" s="17"/>
      <c r="F195" s="18" t="s">
        <v>14</v>
      </c>
    </row>
    <row r="196" spans="1:6" ht="39" x14ac:dyDescent="0.25">
      <c r="A196" s="19" t="s">
        <v>384</v>
      </c>
      <c r="B196" s="20" t="s">
        <v>26</v>
      </c>
      <c r="C196" s="21" t="s">
        <v>385</v>
      </c>
      <c r="D196" s="22">
        <v>13000</v>
      </c>
      <c r="E196" s="17"/>
      <c r="F196" s="18" t="s">
        <v>14</v>
      </c>
    </row>
    <row r="197" spans="1:6" x14ac:dyDescent="0.25">
      <c r="A197" s="19" t="s">
        <v>386</v>
      </c>
      <c r="B197" s="20" t="s">
        <v>26</v>
      </c>
      <c r="C197" s="21" t="s">
        <v>387</v>
      </c>
      <c r="D197" s="22">
        <v>24800</v>
      </c>
      <c r="E197" s="17"/>
      <c r="F197" s="18" t="s">
        <v>14</v>
      </c>
    </row>
    <row r="198" spans="1:6" ht="39" x14ac:dyDescent="0.25">
      <c r="A198" s="19" t="s">
        <v>388</v>
      </c>
      <c r="B198" s="20" t="s">
        <v>12</v>
      </c>
      <c r="C198" s="21" t="s">
        <v>389</v>
      </c>
      <c r="D198" s="22">
        <v>5000</v>
      </c>
      <c r="E198" s="17"/>
      <c r="F198" s="18" t="s">
        <v>14</v>
      </c>
    </row>
    <row r="199" spans="1:6" ht="39" x14ac:dyDescent="0.25">
      <c r="A199" s="19" t="s">
        <v>390</v>
      </c>
      <c r="B199" s="20" t="s">
        <v>12</v>
      </c>
      <c r="C199" s="21" t="s">
        <v>391</v>
      </c>
      <c r="D199" s="22">
        <v>5000</v>
      </c>
      <c r="E199" s="17"/>
      <c r="F199" s="18" t="s">
        <v>14</v>
      </c>
    </row>
    <row r="200" spans="1:6" ht="39" x14ac:dyDescent="0.25">
      <c r="A200" s="24" t="s">
        <v>392</v>
      </c>
      <c r="B200" s="20" t="s">
        <v>12</v>
      </c>
      <c r="C200" s="25" t="s">
        <v>393</v>
      </c>
      <c r="D200" s="26">
        <v>5000</v>
      </c>
      <c r="E200" s="17"/>
      <c r="F200" s="18" t="s">
        <v>14</v>
      </c>
    </row>
    <row r="201" spans="1:6" ht="51.75" x14ac:dyDescent="0.25">
      <c r="A201" s="24" t="s">
        <v>394</v>
      </c>
      <c r="B201" s="20" t="s">
        <v>12</v>
      </c>
      <c r="C201" s="25" t="s">
        <v>151</v>
      </c>
      <c r="D201" s="26">
        <v>2000</v>
      </c>
      <c r="E201" s="17"/>
      <c r="F201" s="18" t="s">
        <v>14</v>
      </c>
    </row>
    <row r="202" spans="1:6" ht="51.75" x14ac:dyDescent="0.25">
      <c r="A202" s="24" t="s">
        <v>395</v>
      </c>
      <c r="B202" s="20" t="s">
        <v>12</v>
      </c>
      <c r="C202" s="25" t="s">
        <v>155</v>
      </c>
      <c r="D202" s="26">
        <v>2400</v>
      </c>
      <c r="E202" s="17"/>
      <c r="F202" s="18" t="s">
        <v>14</v>
      </c>
    </row>
    <row r="203" spans="1:6" ht="51.75" x14ac:dyDescent="0.25">
      <c r="A203" s="24" t="s">
        <v>396</v>
      </c>
      <c r="B203" s="20" t="s">
        <v>12</v>
      </c>
      <c r="C203" s="25" t="s">
        <v>157</v>
      </c>
      <c r="D203" s="26">
        <v>2400</v>
      </c>
      <c r="E203" s="17"/>
      <c r="F203" s="18" t="s">
        <v>14</v>
      </c>
    </row>
    <row r="204" spans="1:6" ht="51.75" x14ac:dyDescent="0.25">
      <c r="A204" s="24" t="s">
        <v>397</v>
      </c>
      <c r="B204" s="20" t="s">
        <v>12</v>
      </c>
      <c r="C204" s="25" t="s">
        <v>159</v>
      </c>
      <c r="D204" s="26">
        <v>2400</v>
      </c>
      <c r="E204" s="17"/>
      <c r="F204" s="18" t="s">
        <v>14</v>
      </c>
    </row>
    <row r="205" spans="1:6" ht="51.75" x14ac:dyDescent="0.25">
      <c r="A205" s="24" t="s">
        <v>398</v>
      </c>
      <c r="B205" s="20" t="s">
        <v>12</v>
      </c>
      <c r="C205" s="25" t="s">
        <v>161</v>
      </c>
      <c r="D205" s="26">
        <v>2400</v>
      </c>
      <c r="E205" s="17"/>
      <c r="F205" s="18" t="s">
        <v>14</v>
      </c>
    </row>
    <row r="206" spans="1:6" x14ac:dyDescent="0.25">
      <c r="A206" s="19" t="s">
        <v>399</v>
      </c>
      <c r="B206" s="20" t="s">
        <v>12</v>
      </c>
      <c r="C206" s="21" t="s">
        <v>400</v>
      </c>
      <c r="D206" s="22">
        <v>5000</v>
      </c>
      <c r="E206" s="17"/>
      <c r="F206" s="18" t="s">
        <v>14</v>
      </c>
    </row>
    <row r="207" spans="1:6" x14ac:dyDescent="0.25">
      <c r="A207" s="19" t="s">
        <v>401</v>
      </c>
      <c r="B207" s="20" t="s">
        <v>12</v>
      </c>
      <c r="C207" s="21" t="s">
        <v>402</v>
      </c>
      <c r="D207" s="22">
        <v>10200</v>
      </c>
      <c r="E207" s="17"/>
      <c r="F207" s="18" t="s">
        <v>14</v>
      </c>
    </row>
    <row r="208" spans="1:6" x14ac:dyDescent="0.25">
      <c r="A208" s="19" t="s">
        <v>403</v>
      </c>
      <c r="B208" s="20" t="s">
        <v>12</v>
      </c>
      <c r="C208" s="21" t="s">
        <v>404</v>
      </c>
      <c r="D208" s="22">
        <v>6000</v>
      </c>
      <c r="E208" s="17"/>
      <c r="F208" s="18" t="s">
        <v>14</v>
      </c>
    </row>
    <row r="209" spans="1:6" ht="26.25" x14ac:dyDescent="0.25">
      <c r="A209" s="19" t="s">
        <v>405</v>
      </c>
      <c r="B209" s="20" t="s">
        <v>12</v>
      </c>
      <c r="C209" s="21" t="s">
        <v>406</v>
      </c>
      <c r="D209" s="22">
        <v>3000</v>
      </c>
      <c r="E209" s="17"/>
      <c r="F209" s="18" t="s">
        <v>14</v>
      </c>
    </row>
    <row r="210" spans="1:6" x14ac:dyDescent="0.25">
      <c r="A210" s="19" t="s">
        <v>407</v>
      </c>
      <c r="B210" s="20" t="s">
        <v>12</v>
      </c>
      <c r="C210" s="21" t="s">
        <v>408</v>
      </c>
      <c r="D210" s="22">
        <v>10000</v>
      </c>
      <c r="E210" s="17"/>
      <c r="F210" s="18" t="s">
        <v>14</v>
      </c>
    </row>
    <row r="211" spans="1:6" ht="26.25" x14ac:dyDescent="0.25">
      <c r="A211" s="19" t="s">
        <v>409</v>
      </c>
      <c r="B211" s="20" t="s">
        <v>12</v>
      </c>
      <c r="C211" s="21" t="s">
        <v>410</v>
      </c>
      <c r="D211" s="22">
        <v>24800</v>
      </c>
      <c r="E211" s="17"/>
      <c r="F211" s="18" t="s">
        <v>14</v>
      </c>
    </row>
    <row r="212" spans="1:6" ht="39" x14ac:dyDescent="0.25">
      <c r="A212" s="19" t="s">
        <v>411</v>
      </c>
      <c r="B212" s="20" t="s">
        <v>12</v>
      </c>
      <c r="C212" s="21" t="s">
        <v>412</v>
      </c>
      <c r="D212" s="22">
        <v>24800</v>
      </c>
      <c r="E212" s="17"/>
      <c r="F212" s="18" t="s">
        <v>14</v>
      </c>
    </row>
    <row r="213" spans="1:6" ht="26.25" x14ac:dyDescent="0.25">
      <c r="A213" s="19" t="s">
        <v>413</v>
      </c>
      <c r="B213" s="20" t="s">
        <v>12</v>
      </c>
      <c r="C213" s="21" t="s">
        <v>414</v>
      </c>
      <c r="D213" s="22">
        <v>24800</v>
      </c>
      <c r="E213" s="17"/>
      <c r="F213" s="18" t="s">
        <v>14</v>
      </c>
    </row>
    <row r="214" spans="1:6" ht="39" x14ac:dyDescent="0.25">
      <c r="A214" s="19" t="s">
        <v>415</v>
      </c>
      <c r="B214" s="20" t="s">
        <v>12</v>
      </c>
      <c r="C214" s="21" t="s">
        <v>416</v>
      </c>
      <c r="D214" s="22">
        <v>24800</v>
      </c>
      <c r="E214" s="17"/>
      <c r="F214" s="18" t="s">
        <v>14</v>
      </c>
    </row>
    <row r="215" spans="1:6" ht="26.25" x14ac:dyDescent="0.25">
      <c r="A215" s="19" t="s">
        <v>417</v>
      </c>
      <c r="B215" s="20" t="s">
        <v>12</v>
      </c>
      <c r="C215" s="21" t="s">
        <v>418</v>
      </c>
      <c r="D215" s="22">
        <v>14800</v>
      </c>
      <c r="E215" s="17"/>
      <c r="F215" s="18" t="s">
        <v>14</v>
      </c>
    </row>
    <row r="216" spans="1:6" ht="39" x14ac:dyDescent="0.25">
      <c r="A216" s="19" t="s">
        <v>419</v>
      </c>
      <c r="B216" s="20" t="s">
        <v>12</v>
      </c>
      <c r="C216" s="21" t="s">
        <v>420</v>
      </c>
      <c r="D216" s="22">
        <v>10000</v>
      </c>
      <c r="E216" s="17"/>
      <c r="F216" s="18" t="s">
        <v>14</v>
      </c>
    </row>
    <row r="217" spans="1:6" x14ac:dyDescent="0.25">
      <c r="A217" s="19" t="s">
        <v>421</v>
      </c>
      <c r="B217" s="20" t="s">
        <v>12</v>
      </c>
      <c r="C217" s="21" t="s">
        <v>422</v>
      </c>
      <c r="D217" s="22">
        <v>5000</v>
      </c>
      <c r="E217" s="17"/>
      <c r="F217" s="18" t="s">
        <v>14</v>
      </c>
    </row>
    <row r="218" spans="1:6" ht="26.25" x14ac:dyDescent="0.25">
      <c r="A218" s="19" t="s">
        <v>423</v>
      </c>
      <c r="B218" s="20" t="s">
        <v>26</v>
      </c>
      <c r="C218" s="21" t="s">
        <v>424</v>
      </c>
      <c r="D218" s="22">
        <v>24800</v>
      </c>
      <c r="E218" s="17"/>
      <c r="F218" s="18" t="s">
        <v>191</v>
      </c>
    </row>
    <row r="219" spans="1:6" x14ac:dyDescent="0.25">
      <c r="A219" s="19"/>
      <c r="B219" s="20"/>
      <c r="C219" s="23" t="s">
        <v>425</v>
      </c>
      <c r="D219" s="22"/>
      <c r="E219" s="17">
        <f>SUM(D184:D218)</f>
        <v>415300</v>
      </c>
      <c r="F219" s="18"/>
    </row>
    <row r="220" spans="1:6" x14ac:dyDescent="0.25">
      <c r="A220" s="19"/>
      <c r="B220" s="20"/>
      <c r="C220" s="23"/>
      <c r="D220" s="22"/>
      <c r="E220" s="17"/>
      <c r="F220" s="18"/>
    </row>
    <row r="221" spans="1:6" x14ac:dyDescent="0.25">
      <c r="A221" s="13" t="s">
        <v>426</v>
      </c>
      <c r="B221" s="14"/>
      <c r="C221" s="15" t="s">
        <v>427</v>
      </c>
      <c r="D221" s="22"/>
      <c r="E221" s="17"/>
      <c r="F221" s="18"/>
    </row>
    <row r="222" spans="1:6" ht="26.25" x14ac:dyDescent="0.25">
      <c r="A222" s="19" t="s">
        <v>428</v>
      </c>
      <c r="B222" s="20"/>
      <c r="C222" s="21" t="s">
        <v>429</v>
      </c>
      <c r="D222" s="22">
        <v>100000</v>
      </c>
      <c r="E222" s="17"/>
      <c r="F222" s="18" t="s">
        <v>14</v>
      </c>
    </row>
    <row r="223" spans="1:6" ht="39" x14ac:dyDescent="0.25">
      <c r="A223" s="19" t="s">
        <v>430</v>
      </c>
      <c r="B223" s="20" t="s">
        <v>94</v>
      </c>
      <c r="C223" s="21" t="s">
        <v>431</v>
      </c>
      <c r="D223" s="22">
        <v>20000</v>
      </c>
      <c r="E223" s="17"/>
      <c r="F223" s="18" t="s">
        <v>14</v>
      </c>
    </row>
    <row r="224" spans="1:6" ht="39" x14ac:dyDescent="0.25">
      <c r="A224" s="19" t="s">
        <v>432</v>
      </c>
      <c r="B224" s="20" t="s">
        <v>94</v>
      </c>
      <c r="C224" s="21" t="s">
        <v>433</v>
      </c>
      <c r="D224" s="22">
        <v>1500</v>
      </c>
      <c r="E224" s="17"/>
      <c r="F224" s="18" t="s">
        <v>14</v>
      </c>
    </row>
    <row r="225" spans="1:6" ht="51.75" x14ac:dyDescent="0.25">
      <c r="A225" s="19" t="s">
        <v>434</v>
      </c>
      <c r="B225" s="20" t="s">
        <v>94</v>
      </c>
      <c r="C225" s="21" t="s">
        <v>435</v>
      </c>
      <c r="D225" s="22">
        <v>25000</v>
      </c>
      <c r="E225" s="17"/>
      <c r="F225" s="18" t="s">
        <v>14</v>
      </c>
    </row>
    <row r="226" spans="1:6" ht="51.75" x14ac:dyDescent="0.25">
      <c r="A226" s="19" t="s">
        <v>436</v>
      </c>
      <c r="B226" s="20" t="s">
        <v>94</v>
      </c>
      <c r="C226" s="21" t="s">
        <v>437</v>
      </c>
      <c r="D226" s="22">
        <v>25000</v>
      </c>
      <c r="E226" s="17"/>
      <c r="F226" s="18" t="s">
        <v>14</v>
      </c>
    </row>
    <row r="227" spans="1:6" x14ac:dyDescent="0.25">
      <c r="A227" s="19" t="s">
        <v>438</v>
      </c>
      <c r="B227" s="20" t="s">
        <v>94</v>
      </c>
      <c r="C227" s="21" t="s">
        <v>439</v>
      </c>
      <c r="D227" s="22">
        <v>10000</v>
      </c>
      <c r="E227" s="17"/>
      <c r="F227" s="18" t="s">
        <v>14</v>
      </c>
    </row>
    <row r="228" spans="1:6" ht="39" x14ac:dyDescent="0.25">
      <c r="A228" s="19" t="s">
        <v>440</v>
      </c>
      <c r="B228" s="20" t="s">
        <v>94</v>
      </c>
      <c r="C228" s="21" t="s">
        <v>441</v>
      </c>
      <c r="D228" s="22">
        <v>10000</v>
      </c>
      <c r="E228" s="17"/>
      <c r="F228" s="18" t="s">
        <v>14</v>
      </c>
    </row>
    <row r="229" spans="1:6" ht="26.25" x14ac:dyDescent="0.25">
      <c r="A229" s="19" t="s">
        <v>442</v>
      </c>
      <c r="B229" s="20" t="s">
        <v>94</v>
      </c>
      <c r="C229" s="21" t="s">
        <v>443</v>
      </c>
      <c r="D229" s="22">
        <v>11116.13</v>
      </c>
      <c r="E229" s="17"/>
      <c r="F229" s="18" t="s">
        <v>14</v>
      </c>
    </row>
    <row r="230" spans="1:6" x14ac:dyDescent="0.25">
      <c r="A230" s="19" t="s">
        <v>444</v>
      </c>
      <c r="B230" s="20"/>
      <c r="C230" s="21" t="s">
        <v>445</v>
      </c>
      <c r="D230" s="22">
        <v>100000</v>
      </c>
      <c r="E230" s="17"/>
      <c r="F230" s="18" t="s">
        <v>14</v>
      </c>
    </row>
    <row r="231" spans="1:6" ht="39" x14ac:dyDescent="0.25">
      <c r="A231" s="19" t="s">
        <v>446</v>
      </c>
      <c r="B231" s="20"/>
      <c r="C231" s="21" t="s">
        <v>447</v>
      </c>
      <c r="D231" s="22">
        <v>140000</v>
      </c>
      <c r="E231" s="17"/>
      <c r="F231" s="18" t="s">
        <v>14</v>
      </c>
    </row>
    <row r="232" spans="1:6" ht="26.25" x14ac:dyDescent="0.25">
      <c r="A232" s="19" t="s">
        <v>448</v>
      </c>
      <c r="B232" s="20"/>
      <c r="C232" s="21" t="s">
        <v>449</v>
      </c>
      <c r="D232" s="22">
        <v>20000</v>
      </c>
      <c r="E232" s="17"/>
      <c r="F232" s="18" t="s">
        <v>14</v>
      </c>
    </row>
    <row r="233" spans="1:6" ht="64.5" x14ac:dyDescent="0.25">
      <c r="A233" s="19" t="s">
        <v>450</v>
      </c>
      <c r="B233" s="20"/>
      <c r="C233" s="21" t="s">
        <v>451</v>
      </c>
      <c r="D233" s="22">
        <v>165097.57999999999</v>
      </c>
      <c r="E233" s="17"/>
      <c r="F233" s="18" t="s">
        <v>14</v>
      </c>
    </row>
    <row r="234" spans="1:6" ht="64.5" x14ac:dyDescent="0.25">
      <c r="A234" s="19" t="s">
        <v>452</v>
      </c>
      <c r="B234" s="20"/>
      <c r="C234" s="21" t="s">
        <v>453</v>
      </c>
      <c r="D234" s="22">
        <v>12450.3</v>
      </c>
      <c r="E234" s="17"/>
      <c r="F234" s="18" t="s">
        <v>14</v>
      </c>
    </row>
    <row r="235" spans="1:6" ht="39" x14ac:dyDescent="0.25">
      <c r="A235" s="19" t="s">
        <v>454</v>
      </c>
      <c r="B235" s="20" t="s">
        <v>26</v>
      </c>
      <c r="C235" s="21" t="s">
        <v>455</v>
      </c>
      <c r="D235" s="22">
        <v>20000</v>
      </c>
      <c r="E235" s="17"/>
      <c r="F235" s="18" t="s">
        <v>14</v>
      </c>
    </row>
    <row r="236" spans="1:6" ht="26.25" x14ac:dyDescent="0.25">
      <c r="A236" s="19" t="s">
        <v>456</v>
      </c>
      <c r="B236" s="20" t="s">
        <v>26</v>
      </c>
      <c r="C236" s="21" t="s">
        <v>457</v>
      </c>
      <c r="D236" s="22">
        <v>5000</v>
      </c>
      <c r="E236" s="17"/>
      <c r="F236" s="18" t="s">
        <v>14</v>
      </c>
    </row>
    <row r="237" spans="1:6" x14ac:dyDescent="0.25">
      <c r="A237" s="19"/>
      <c r="B237" s="20"/>
      <c r="C237" s="23" t="s">
        <v>458</v>
      </c>
      <c r="D237" s="22"/>
      <c r="E237" s="17">
        <f>SUM(D222:D236)</f>
        <v>665164.01</v>
      </c>
      <c r="F237" s="18"/>
    </row>
    <row r="238" spans="1:6" x14ac:dyDescent="0.25">
      <c r="A238" s="19"/>
      <c r="B238" s="20"/>
      <c r="C238" s="23"/>
      <c r="D238" s="22"/>
      <c r="E238" s="17"/>
      <c r="F238" s="18"/>
    </row>
    <row r="239" spans="1:6" x14ac:dyDescent="0.25">
      <c r="A239" s="13" t="s">
        <v>459</v>
      </c>
      <c r="B239" s="14"/>
      <c r="C239" s="15" t="s">
        <v>460</v>
      </c>
      <c r="D239" s="22"/>
      <c r="E239" s="17"/>
      <c r="F239" s="18"/>
    </row>
    <row r="240" spans="1:6" x14ac:dyDescent="0.25">
      <c r="A240" s="19" t="s">
        <v>461</v>
      </c>
      <c r="B240" s="20" t="s">
        <v>26</v>
      </c>
      <c r="C240" s="21" t="s">
        <v>462</v>
      </c>
      <c r="D240" s="22">
        <v>24800</v>
      </c>
      <c r="E240" s="17"/>
      <c r="F240" s="18" t="s">
        <v>14</v>
      </c>
    </row>
    <row r="241" spans="1:6" ht="26.25" x14ac:dyDescent="0.25">
      <c r="A241" s="19" t="s">
        <v>463</v>
      </c>
      <c r="B241" s="20" t="s">
        <v>26</v>
      </c>
      <c r="C241" s="21" t="s">
        <v>464</v>
      </c>
      <c r="D241" s="22">
        <v>24800</v>
      </c>
      <c r="E241" s="17"/>
      <c r="F241" s="18" t="s">
        <v>14</v>
      </c>
    </row>
    <row r="242" spans="1:6" ht="26.25" x14ac:dyDescent="0.25">
      <c r="A242" s="19" t="s">
        <v>465</v>
      </c>
      <c r="B242" s="20" t="s">
        <v>26</v>
      </c>
      <c r="C242" s="21" t="s">
        <v>466</v>
      </c>
      <c r="D242" s="22">
        <v>24800</v>
      </c>
      <c r="E242" s="17"/>
      <c r="F242" s="18" t="s">
        <v>14</v>
      </c>
    </row>
    <row r="243" spans="1:6" ht="26.25" x14ac:dyDescent="0.25">
      <c r="A243" s="19" t="s">
        <v>467</v>
      </c>
      <c r="B243" s="20" t="s">
        <v>12</v>
      </c>
      <c r="C243" s="21" t="s">
        <v>468</v>
      </c>
      <c r="D243" s="22">
        <v>4000</v>
      </c>
      <c r="E243" s="17"/>
      <c r="F243" s="18" t="s">
        <v>14</v>
      </c>
    </row>
    <row r="244" spans="1:6" x14ac:dyDescent="0.25">
      <c r="A244" s="19" t="s">
        <v>469</v>
      </c>
      <c r="B244" s="20" t="s">
        <v>66</v>
      </c>
      <c r="C244" s="21" t="s">
        <v>470</v>
      </c>
      <c r="D244" s="22">
        <v>20000</v>
      </c>
      <c r="E244" s="17"/>
      <c r="F244" s="18" t="s">
        <v>14</v>
      </c>
    </row>
    <row r="245" spans="1:6" x14ac:dyDescent="0.25">
      <c r="A245" s="19"/>
      <c r="B245" s="20"/>
      <c r="C245" s="23" t="s">
        <v>471</v>
      </c>
      <c r="D245" s="22"/>
      <c r="E245" s="17">
        <f>SUM(D240:D244)</f>
        <v>98400</v>
      </c>
      <c r="F245" s="18"/>
    </row>
    <row r="246" spans="1:6" x14ac:dyDescent="0.25">
      <c r="A246" s="19"/>
      <c r="B246" s="20"/>
      <c r="C246" s="21"/>
      <c r="D246" s="22"/>
      <c r="E246" s="17"/>
      <c r="F246" s="18"/>
    </row>
    <row r="247" spans="1:6" ht="39" x14ac:dyDescent="0.25">
      <c r="A247" s="13" t="s">
        <v>472</v>
      </c>
      <c r="B247" s="14"/>
      <c r="C247" s="15" t="s">
        <v>473</v>
      </c>
      <c r="D247" s="22"/>
      <c r="E247" s="17"/>
      <c r="F247" s="18"/>
    </row>
    <row r="248" spans="1:6" ht="39" x14ac:dyDescent="0.25">
      <c r="A248" s="19" t="s">
        <v>474</v>
      </c>
      <c r="B248" s="20" t="s">
        <v>12</v>
      </c>
      <c r="C248" s="21" t="s">
        <v>475</v>
      </c>
      <c r="D248" s="22">
        <v>8000</v>
      </c>
      <c r="E248" s="17"/>
      <c r="F248" s="18" t="s">
        <v>476</v>
      </c>
    </row>
    <row r="249" spans="1:6" ht="39" x14ac:dyDescent="0.25">
      <c r="A249" s="19" t="s">
        <v>477</v>
      </c>
      <c r="B249" s="20" t="s">
        <v>12</v>
      </c>
      <c r="C249" s="21" t="s">
        <v>478</v>
      </c>
      <c r="D249" s="22">
        <v>18000</v>
      </c>
      <c r="E249" s="17"/>
      <c r="F249" s="18" t="s">
        <v>476</v>
      </c>
    </row>
    <row r="250" spans="1:6" ht="26.25" x14ac:dyDescent="0.25">
      <c r="A250" s="19" t="s">
        <v>479</v>
      </c>
      <c r="B250" s="20" t="s">
        <v>26</v>
      </c>
      <c r="C250" s="21" t="s">
        <v>480</v>
      </c>
      <c r="D250" s="22">
        <v>24000</v>
      </c>
      <c r="E250" s="17"/>
      <c r="F250" s="18" t="s">
        <v>481</v>
      </c>
    </row>
    <row r="251" spans="1:6" ht="26.25" x14ac:dyDescent="0.25">
      <c r="A251" s="19" t="s">
        <v>482</v>
      </c>
      <c r="B251" s="20" t="s">
        <v>26</v>
      </c>
      <c r="C251" s="21" t="s">
        <v>483</v>
      </c>
      <c r="D251" s="22">
        <v>21020</v>
      </c>
      <c r="E251" s="17"/>
      <c r="F251" s="18" t="s">
        <v>476</v>
      </c>
    </row>
    <row r="252" spans="1:6" x14ac:dyDescent="0.25">
      <c r="A252" s="19"/>
      <c r="B252" s="20"/>
      <c r="C252" s="23" t="s">
        <v>484</v>
      </c>
      <c r="D252" s="22"/>
      <c r="E252" s="17">
        <f>SUM(D248:D251)</f>
        <v>71020</v>
      </c>
      <c r="F252" s="18"/>
    </row>
    <row r="253" spans="1:6" x14ac:dyDescent="0.25">
      <c r="A253" s="19"/>
      <c r="B253" s="20"/>
      <c r="C253" s="21"/>
      <c r="D253" s="22"/>
      <c r="E253" s="17"/>
      <c r="F253" s="18"/>
    </row>
    <row r="254" spans="1:6" ht="39" x14ac:dyDescent="0.25">
      <c r="A254" s="13" t="s">
        <v>485</v>
      </c>
      <c r="B254" s="14"/>
      <c r="C254" s="15" t="s">
        <v>486</v>
      </c>
      <c r="D254" s="22"/>
      <c r="E254" s="17"/>
      <c r="F254" s="18"/>
    </row>
    <row r="255" spans="1:6" ht="26.25" x14ac:dyDescent="0.25">
      <c r="A255" s="19" t="s">
        <v>487</v>
      </c>
      <c r="B255" s="20" t="s">
        <v>26</v>
      </c>
      <c r="C255" s="21" t="s">
        <v>488</v>
      </c>
      <c r="D255" s="22">
        <v>15787</v>
      </c>
      <c r="E255" s="17"/>
      <c r="F255" s="18" t="s">
        <v>489</v>
      </c>
    </row>
    <row r="256" spans="1:6" ht="26.25" x14ac:dyDescent="0.25">
      <c r="A256" s="19" t="s">
        <v>490</v>
      </c>
      <c r="B256" s="20" t="s">
        <v>12</v>
      </c>
      <c r="C256" s="21" t="s">
        <v>491</v>
      </c>
      <c r="D256" s="22">
        <v>18341</v>
      </c>
      <c r="E256" s="17"/>
      <c r="F256" s="18" t="s">
        <v>489</v>
      </c>
    </row>
    <row r="257" spans="1:6" x14ac:dyDescent="0.25">
      <c r="A257" s="19"/>
      <c r="B257" s="20"/>
      <c r="C257" s="23" t="s">
        <v>492</v>
      </c>
      <c r="D257" s="22"/>
      <c r="E257" s="17">
        <f>SUM(D255:D256)</f>
        <v>34128</v>
      </c>
      <c r="F257" s="18"/>
    </row>
    <row r="258" spans="1:6" x14ac:dyDescent="0.25">
      <c r="A258" s="19"/>
      <c r="B258" s="20"/>
      <c r="C258" s="21"/>
      <c r="D258" s="22"/>
      <c r="E258" s="17"/>
      <c r="F258" s="18"/>
    </row>
    <row r="259" spans="1:6" ht="51.75" x14ac:dyDescent="0.25">
      <c r="A259" s="13" t="s">
        <v>493</v>
      </c>
      <c r="B259" s="14"/>
      <c r="C259" s="15" t="s">
        <v>494</v>
      </c>
      <c r="D259" s="22"/>
      <c r="E259" s="17"/>
      <c r="F259" s="18"/>
    </row>
    <row r="260" spans="1:6" ht="39" x14ac:dyDescent="0.25">
      <c r="A260" s="19" t="s">
        <v>495</v>
      </c>
      <c r="B260" s="20" t="s">
        <v>12</v>
      </c>
      <c r="C260" s="21" t="s">
        <v>496</v>
      </c>
      <c r="D260" s="22">
        <v>255000</v>
      </c>
      <c r="E260" s="17"/>
      <c r="F260" s="18" t="s">
        <v>489</v>
      </c>
    </row>
    <row r="261" spans="1:6" ht="39" x14ac:dyDescent="0.25">
      <c r="A261" s="19" t="s">
        <v>497</v>
      </c>
      <c r="B261" s="20" t="s">
        <v>12</v>
      </c>
      <c r="C261" s="21" t="s">
        <v>498</v>
      </c>
      <c r="D261" s="22">
        <v>239010</v>
      </c>
      <c r="E261" s="17"/>
      <c r="F261" s="18" t="s">
        <v>489</v>
      </c>
    </row>
    <row r="262" spans="1:6" ht="39" x14ac:dyDescent="0.25">
      <c r="A262" s="19" t="s">
        <v>499</v>
      </c>
      <c r="B262" s="20" t="s">
        <v>12</v>
      </c>
      <c r="C262" s="21" t="s">
        <v>500</v>
      </c>
      <c r="D262" s="22">
        <v>85609.600000000006</v>
      </c>
      <c r="E262" s="17"/>
      <c r="F262" s="18" t="s">
        <v>476</v>
      </c>
    </row>
    <row r="263" spans="1:6" ht="39" x14ac:dyDescent="0.25">
      <c r="A263" s="19" t="s">
        <v>501</v>
      </c>
      <c r="B263" s="20" t="s">
        <v>12</v>
      </c>
      <c r="C263" s="21" t="s">
        <v>502</v>
      </c>
      <c r="D263" s="22">
        <v>207248.64000000001</v>
      </c>
      <c r="E263" s="17"/>
      <c r="F263" s="18" t="s">
        <v>481</v>
      </c>
    </row>
    <row r="264" spans="1:6" x14ac:dyDescent="0.25">
      <c r="A264" s="19" t="s">
        <v>503</v>
      </c>
      <c r="B264" s="20" t="s">
        <v>66</v>
      </c>
      <c r="C264" s="21" t="s">
        <v>504</v>
      </c>
      <c r="D264" s="22">
        <v>105000</v>
      </c>
      <c r="E264" s="17"/>
      <c r="F264" s="18" t="s">
        <v>505</v>
      </c>
    </row>
    <row r="265" spans="1:6" ht="26.25" x14ac:dyDescent="0.25">
      <c r="A265" s="19" t="s">
        <v>506</v>
      </c>
      <c r="B265" s="20" t="s">
        <v>66</v>
      </c>
      <c r="C265" s="21" t="s">
        <v>507</v>
      </c>
      <c r="D265" s="22">
        <v>40000</v>
      </c>
      <c r="E265" s="17"/>
      <c r="F265" s="18" t="s">
        <v>505</v>
      </c>
    </row>
    <row r="266" spans="1:6" ht="26.25" x14ac:dyDescent="0.25">
      <c r="A266" s="19" t="s">
        <v>508</v>
      </c>
      <c r="B266" s="20" t="s">
        <v>66</v>
      </c>
      <c r="C266" s="21" t="s">
        <v>509</v>
      </c>
      <c r="D266" s="22">
        <v>87459.7</v>
      </c>
      <c r="E266" s="17"/>
      <c r="F266" s="18" t="s">
        <v>510</v>
      </c>
    </row>
    <row r="267" spans="1:6" ht="26.25" x14ac:dyDescent="0.25">
      <c r="A267" s="19" t="s">
        <v>511</v>
      </c>
      <c r="B267" s="20" t="s">
        <v>66</v>
      </c>
      <c r="C267" s="21" t="s">
        <v>512</v>
      </c>
      <c r="D267" s="22">
        <v>40000</v>
      </c>
      <c r="E267" s="17"/>
      <c r="F267" s="18" t="s">
        <v>505</v>
      </c>
    </row>
    <row r="268" spans="1:6" ht="26.25" x14ac:dyDescent="0.25">
      <c r="A268" s="19" t="s">
        <v>513</v>
      </c>
      <c r="B268" s="20" t="s">
        <v>66</v>
      </c>
      <c r="C268" s="21" t="s">
        <v>514</v>
      </c>
      <c r="D268" s="22">
        <v>30000</v>
      </c>
      <c r="E268" s="17"/>
      <c r="F268" s="18" t="s">
        <v>505</v>
      </c>
    </row>
    <row r="269" spans="1:6" ht="26.25" x14ac:dyDescent="0.25">
      <c r="A269" s="19" t="s">
        <v>515</v>
      </c>
      <c r="B269" s="20" t="s">
        <v>66</v>
      </c>
      <c r="C269" s="21" t="s">
        <v>516</v>
      </c>
      <c r="D269" s="22">
        <v>25000</v>
      </c>
      <c r="E269" s="17"/>
      <c r="F269" s="18" t="s">
        <v>505</v>
      </c>
    </row>
    <row r="270" spans="1:6" ht="26.25" x14ac:dyDescent="0.25">
      <c r="A270" s="19" t="s">
        <v>517</v>
      </c>
      <c r="B270" s="20" t="s">
        <v>66</v>
      </c>
      <c r="C270" s="21" t="s">
        <v>518</v>
      </c>
      <c r="D270" s="22">
        <v>30000</v>
      </c>
      <c r="E270" s="17"/>
      <c r="F270" s="18" t="s">
        <v>505</v>
      </c>
    </row>
    <row r="271" spans="1:6" x14ac:dyDescent="0.25">
      <c r="A271" s="19" t="s">
        <v>519</v>
      </c>
      <c r="B271" s="20" t="s">
        <v>12</v>
      </c>
      <c r="C271" s="21" t="s">
        <v>520</v>
      </c>
      <c r="D271" s="22">
        <v>10000</v>
      </c>
      <c r="E271" s="17"/>
      <c r="F271" s="18" t="s">
        <v>505</v>
      </c>
    </row>
    <row r="272" spans="1:6" ht="26.25" x14ac:dyDescent="0.25">
      <c r="A272" s="19" t="s">
        <v>521</v>
      </c>
      <c r="B272" s="20" t="s">
        <v>12</v>
      </c>
      <c r="C272" s="21" t="s">
        <v>522</v>
      </c>
      <c r="D272" s="22">
        <v>9600</v>
      </c>
      <c r="E272" s="17"/>
      <c r="F272" s="18" t="s">
        <v>476</v>
      </c>
    </row>
    <row r="273" spans="1:6" ht="26.25" x14ac:dyDescent="0.25">
      <c r="A273" s="19" t="s">
        <v>523</v>
      </c>
      <c r="B273" s="20" t="s">
        <v>66</v>
      </c>
      <c r="C273" s="21" t="s">
        <v>524</v>
      </c>
      <c r="D273" s="22">
        <v>251720</v>
      </c>
      <c r="E273" s="17"/>
      <c r="F273" s="18" t="s">
        <v>476</v>
      </c>
    </row>
    <row r="274" spans="1:6" ht="39" x14ac:dyDescent="0.25">
      <c r="A274" s="19" t="s">
        <v>525</v>
      </c>
      <c r="B274" s="20" t="s">
        <v>66</v>
      </c>
      <c r="C274" s="21" t="s">
        <v>526</v>
      </c>
      <c r="D274" s="22">
        <v>440572</v>
      </c>
      <c r="E274" s="17"/>
      <c r="F274" s="18" t="s">
        <v>476</v>
      </c>
    </row>
    <row r="275" spans="1:6" ht="39" x14ac:dyDescent="0.25">
      <c r="A275" s="19" t="s">
        <v>527</v>
      </c>
      <c r="B275" s="20"/>
      <c r="C275" s="21" t="s">
        <v>528</v>
      </c>
      <c r="D275" s="22">
        <v>438621.19</v>
      </c>
      <c r="E275" s="17"/>
      <c r="F275" s="18" t="s">
        <v>481</v>
      </c>
    </row>
    <row r="276" spans="1:6" x14ac:dyDescent="0.25">
      <c r="A276" s="19"/>
      <c r="B276" s="20"/>
      <c r="C276" s="23" t="s">
        <v>529</v>
      </c>
      <c r="D276" s="22"/>
      <c r="E276" s="17">
        <f>SUM(D260:D275)</f>
        <v>2294841.13</v>
      </c>
      <c r="F276" s="18"/>
    </row>
    <row r="277" spans="1:6" x14ac:dyDescent="0.25">
      <c r="A277" s="19"/>
      <c r="B277" s="20"/>
      <c r="C277" s="23"/>
      <c r="D277" s="22"/>
      <c r="E277" s="17"/>
      <c r="F277" s="18"/>
    </row>
    <row r="278" spans="1:6" ht="26.25" x14ac:dyDescent="0.25">
      <c r="A278" s="19"/>
      <c r="B278" s="20"/>
      <c r="C278" s="23" t="s">
        <v>530</v>
      </c>
      <c r="D278" s="22"/>
      <c r="E278" s="17">
        <f>SUM(E10:E276)</f>
        <v>10889387.669999998</v>
      </c>
      <c r="F278" s="18"/>
    </row>
    <row r="279" spans="1:6" x14ac:dyDescent="0.25">
      <c r="A279" s="19"/>
      <c r="B279" s="20"/>
      <c r="C279" s="21"/>
      <c r="D279" s="22"/>
      <c r="E279" s="17"/>
      <c r="F279" s="18"/>
    </row>
    <row r="280" spans="1:6" x14ac:dyDescent="0.25">
      <c r="A280" s="13" t="s">
        <v>531</v>
      </c>
      <c r="B280" s="14"/>
      <c r="C280" s="15" t="s">
        <v>532</v>
      </c>
      <c r="D280" s="16"/>
      <c r="E280" s="17"/>
      <c r="F280" s="18"/>
    </row>
    <row r="281" spans="1:6" ht="15.75" thickBot="1" x14ac:dyDescent="0.3">
      <c r="A281" s="32" t="s">
        <v>533</v>
      </c>
      <c r="B281" s="32"/>
      <c r="C281" s="33" t="s">
        <v>534</v>
      </c>
      <c r="D281" s="34">
        <v>158488.12</v>
      </c>
      <c r="E281" s="35">
        <f>D281</f>
        <v>158488.12</v>
      </c>
      <c r="F281" s="36"/>
    </row>
    <row r="282" spans="1:6" ht="15.75" thickBot="1" x14ac:dyDescent="0.3">
      <c r="A282" s="37"/>
      <c r="B282" s="37"/>
      <c r="C282" s="38"/>
      <c r="D282" s="39"/>
      <c r="E282" s="39"/>
      <c r="F282" s="40"/>
    </row>
    <row r="283" spans="1:6" ht="15.75" thickBot="1" x14ac:dyDescent="0.3">
      <c r="A283" s="4"/>
      <c r="B283" s="7"/>
      <c r="C283" s="41" t="s">
        <v>535</v>
      </c>
      <c r="D283" s="42"/>
      <c r="E283" s="42">
        <f>E278+E281</f>
        <v>11047875.789999997</v>
      </c>
      <c r="F283" s="42"/>
    </row>
    <row r="284" spans="1:6" x14ac:dyDescent="0.25">
      <c r="A284" s="4"/>
      <c r="B284" s="7"/>
      <c r="C284" s="4"/>
      <c r="D284" s="4"/>
      <c r="E284" s="5"/>
      <c r="F284" s="6"/>
    </row>
    <row r="285" spans="1:6" ht="15.75" thickBot="1" x14ac:dyDescent="0.3">
      <c r="A285" s="4"/>
      <c r="B285" s="7"/>
      <c r="C285" s="4"/>
      <c r="D285" s="4"/>
      <c r="E285" s="5"/>
      <c r="F285" s="6"/>
    </row>
    <row r="286" spans="1:6" ht="18.75" x14ac:dyDescent="0.3">
      <c r="A286" s="4"/>
      <c r="B286" s="7"/>
      <c r="C286" s="104" t="s">
        <v>536</v>
      </c>
      <c r="D286" s="105"/>
      <c r="E286" s="43" t="s">
        <v>537</v>
      </c>
      <c r="F286" s="5"/>
    </row>
    <row r="287" spans="1:6" x14ac:dyDescent="0.25">
      <c r="A287" s="4"/>
      <c r="B287" s="7"/>
      <c r="C287" s="102" t="s">
        <v>538</v>
      </c>
      <c r="D287" s="103"/>
      <c r="E287" s="44">
        <f>SUMIF(F10:F281,"ΙΔΙΑ ΕΣΟΔΑ",D10:D281)</f>
        <v>3473562.0700000003</v>
      </c>
      <c r="F287" s="5"/>
    </row>
    <row r="288" spans="1:6" x14ac:dyDescent="0.25">
      <c r="A288" s="4"/>
      <c r="B288" s="7"/>
      <c r="C288" s="102" t="s">
        <v>539</v>
      </c>
      <c r="D288" s="103"/>
      <c r="E288" s="44">
        <f>SUMIF(F10:F281,"ΔΕΗ",D10:D281)</f>
        <v>8000</v>
      </c>
      <c r="F288" s="5"/>
    </row>
    <row r="289" spans="1:6" x14ac:dyDescent="0.25">
      <c r="A289" s="4"/>
      <c r="B289" s="7"/>
      <c r="C289" s="102" t="s">
        <v>540</v>
      </c>
      <c r="D289" s="103"/>
      <c r="E289" s="44">
        <f>SUMIF(F10:F281,"ΙΔΙΑ ΕΣΟΔΑ-ΔΩΡΕΑ ΚΑΡΑΝΑΣΤΑΣΗ",D10:D281)</f>
        <v>196841.24</v>
      </c>
      <c r="F289" s="5"/>
    </row>
    <row r="290" spans="1:6" x14ac:dyDescent="0.25">
      <c r="A290" s="4"/>
      <c r="B290" s="7"/>
      <c r="C290" s="102" t="s">
        <v>541</v>
      </c>
      <c r="D290" s="103"/>
      <c r="E290" s="44">
        <f>SUMIF(F10:F281,"ΙΔΙΑ ΕΣΟΔΑ-ΔΩΡEA ΚΟΥΣIOY",D10:D281)</f>
        <v>1836698.98</v>
      </c>
      <c r="F290" s="45"/>
    </row>
    <row r="291" spans="1:6" x14ac:dyDescent="0.25">
      <c r="A291" s="4"/>
      <c r="B291" s="7"/>
      <c r="C291" s="102" t="s">
        <v>191</v>
      </c>
      <c r="D291" s="103"/>
      <c r="E291" s="44">
        <f>SUMIF(F10:F281,"ΣΑΤΑ Χ.Υ.",D10:D281)</f>
        <v>1840336.2500000002</v>
      </c>
      <c r="F291" s="45"/>
    </row>
    <row r="292" spans="1:6" x14ac:dyDescent="0.25">
      <c r="A292" s="4"/>
      <c r="B292" s="7"/>
      <c r="C292" s="102" t="s">
        <v>228</v>
      </c>
      <c r="D292" s="103"/>
      <c r="E292" s="44">
        <f>SUMIF(F11:F282,"ΣΑΤΑ",D11:D282)</f>
        <v>767360.00000000012</v>
      </c>
      <c r="F292" s="45"/>
    </row>
    <row r="293" spans="1:6" x14ac:dyDescent="0.25">
      <c r="A293" s="4"/>
      <c r="B293" s="7"/>
      <c r="C293" s="102" t="s">
        <v>202</v>
      </c>
      <c r="D293" s="103"/>
      <c r="E293" s="44">
        <f>SUMIF(F11:F282,"ΣΑΤΑ - ΣΑΤΑ Χ.Υ.",D11:D282)</f>
        <v>130000</v>
      </c>
      <c r="F293" s="45"/>
    </row>
    <row r="294" spans="1:6" x14ac:dyDescent="0.25">
      <c r="A294" s="4"/>
      <c r="B294" s="7"/>
      <c r="C294" s="102" t="s">
        <v>105</v>
      </c>
      <c r="D294" s="103"/>
      <c r="E294" s="44">
        <f>SUMIF(F12:F283,"ΣΑΤΑ ΣΧΟΛΕΙΩΝ",D12:D283)</f>
        <v>219600</v>
      </c>
      <c r="F294" s="5"/>
    </row>
    <row r="295" spans="1:6" x14ac:dyDescent="0.25">
      <c r="A295" s="4"/>
      <c r="B295" s="7"/>
      <c r="C295" s="102" t="s">
        <v>542</v>
      </c>
      <c r="D295" s="103"/>
      <c r="E295" s="44">
        <f>SUMIF(F13:F284,"ΣΑΤΑ-ΠΥΡΟΠΡ",D13:D284)</f>
        <v>17000</v>
      </c>
      <c r="F295" s="5"/>
    </row>
    <row r="296" spans="1:6" x14ac:dyDescent="0.25">
      <c r="A296" s="4"/>
      <c r="B296" s="7"/>
      <c r="C296" s="102" t="s">
        <v>476</v>
      </c>
      <c r="D296" s="103"/>
      <c r="E296" s="44">
        <f>SUMIF(F14:F284,"ΕΣΠΑ",D14:D284)</f>
        <v>834521.59999999998</v>
      </c>
      <c r="F296" s="5"/>
    </row>
    <row r="297" spans="1:6" x14ac:dyDescent="0.25">
      <c r="A297" s="4"/>
      <c r="B297" s="7"/>
      <c r="C297" s="102" t="s">
        <v>543</v>
      </c>
      <c r="D297" s="103"/>
      <c r="E297" s="44">
        <f>SUMIF(F15:F284,"ΠΡΑΣ. ΤΑΜΕΙΟ",D15:D284)</f>
        <v>669869.83000000007</v>
      </c>
      <c r="F297" s="5"/>
    </row>
    <row r="298" spans="1:6" x14ac:dyDescent="0.25">
      <c r="A298" s="4"/>
      <c r="B298" s="7"/>
      <c r="C298" s="102" t="s">
        <v>544</v>
      </c>
      <c r="D298" s="103"/>
      <c r="E298" s="44">
        <f>SUMIF(F16:F285,"ΥΠ.ΕΣ",D16:D285)</f>
        <v>280000</v>
      </c>
      <c r="F298" s="5"/>
    </row>
    <row r="299" spans="1:6" x14ac:dyDescent="0.25">
      <c r="A299" s="4"/>
      <c r="B299" s="7"/>
      <c r="C299" s="102" t="s">
        <v>545</v>
      </c>
      <c r="D299" s="103"/>
      <c r="E299" s="44">
        <f>SUMIF(F17:F286,"ΥΠ.ΑΓΡ.ΑΝΑΠΤ",D17:D286)</f>
        <v>87459.7</v>
      </c>
      <c r="F299" s="5"/>
    </row>
    <row r="300" spans="1:6" ht="15.75" thickBot="1" x14ac:dyDescent="0.3">
      <c r="A300" s="4"/>
      <c r="B300" s="7"/>
      <c r="C300" s="102" t="s">
        <v>546</v>
      </c>
      <c r="D300" s="103"/>
      <c r="E300" s="46">
        <f>SUMIF(F18:F287,"ΠΔΕ",D18:D287)</f>
        <v>528138</v>
      </c>
      <c r="F300" s="5"/>
    </row>
    <row r="301" spans="1:6" ht="47.25" customHeight="1" thickTop="1" thickBot="1" x14ac:dyDescent="0.3">
      <c r="A301" s="4"/>
      <c r="B301" s="7"/>
      <c r="C301" s="112" t="s">
        <v>530</v>
      </c>
      <c r="D301" s="113"/>
      <c r="E301" s="47">
        <f>SUM(E287:E300)</f>
        <v>10889387.67</v>
      </c>
      <c r="F301" s="48"/>
    </row>
  </sheetData>
  <mergeCells count="18">
    <mergeCell ref="C291:D291"/>
    <mergeCell ref="A4:B4"/>
    <mergeCell ref="A6:F6"/>
    <mergeCell ref="C286:D286"/>
    <mergeCell ref="C287:D287"/>
    <mergeCell ref="C288:D288"/>
    <mergeCell ref="C289:D289"/>
    <mergeCell ref="C290:D290"/>
    <mergeCell ref="C298:D298"/>
    <mergeCell ref="C299:D299"/>
    <mergeCell ref="C300:D300"/>
    <mergeCell ref="C301:D301"/>
    <mergeCell ref="C292:D292"/>
    <mergeCell ref="C293:D293"/>
    <mergeCell ref="C294:D294"/>
    <mergeCell ref="C295:D295"/>
    <mergeCell ref="C296:D296"/>
    <mergeCell ref="C297:D29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ΝΕΟ- ΣΥΝ</vt:lpstr>
      <vt:lpstr>ΑΝΑ ΚΟΙΝΟΤΗΤΑ</vt:lpstr>
      <vt:lpstr>ΑΝΑ ΠΗΓΗ</vt:lpstr>
      <vt:lpstr>ΤΕΧΝ ΑΝΑ ΚΩΔΔ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2018-12-13T11:58:41Z</dcterms:modified>
</cp:coreProperties>
</file>