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I54" i="1"/>
  <c r="H47"/>
  <c r="H46"/>
  <c r="H44"/>
  <c r="H20"/>
  <c r="H15"/>
  <c r="H43"/>
  <c r="H45"/>
  <c r="I48" l="1"/>
  <c r="H31"/>
  <c r="H32"/>
  <c r="H40"/>
  <c r="H39"/>
  <c r="H37"/>
  <c r="H36"/>
  <c r="H35"/>
  <c r="H33"/>
  <c r="H30"/>
  <c r="H29"/>
  <c r="H16"/>
  <c r="H52"/>
  <c r="H18"/>
  <c r="H19"/>
  <c r="H14"/>
  <c r="H24"/>
  <c r="I27" s="1"/>
  <c r="H23"/>
  <c r="H26"/>
  <c r="H25"/>
  <c r="H50"/>
  <c r="H38"/>
  <c r="H34"/>
  <c r="H51"/>
  <c r="H17"/>
  <c r="I21" l="1"/>
  <c r="I53"/>
  <c r="I41"/>
  <c r="I55" l="1"/>
  <c r="I56" s="1"/>
  <c r="I57" s="1"/>
  <c r="I58" s="1"/>
  <c r="I61" s="1"/>
  <c r="I62" s="1"/>
  <c r="I63" s="1"/>
</calcChain>
</file>

<file path=xl/sharedStrings.xml><?xml version="1.0" encoding="utf-8"?>
<sst xmlns="http://schemas.openxmlformats.org/spreadsheetml/2006/main" count="149" uniqueCount="122">
  <si>
    <t>ΠΡΟΫΠΟΛΟΓΙΣΜΟΣ</t>
  </si>
  <si>
    <t>Α/Α</t>
  </si>
  <si>
    <t>ΕΡΓΑΣΙΑ</t>
  </si>
  <si>
    <t>ΚΩΔΙΚΟΣ ΑΡΘΡΟΥ</t>
  </si>
  <si>
    <t>Α.Τ.</t>
  </si>
  <si>
    <t>ΠΟΣΟΤΗΤΑ</t>
  </si>
  <si>
    <t>ΤΙΜΗ ΜΟΝΑΔΑΣ</t>
  </si>
  <si>
    <t>ΔΑΠΑΝΗ</t>
  </si>
  <si>
    <t>ΚΑΘΑΙΡΕΣΗ ΑΟΠΛΟΥ ΣΚΥΡΟΔΕΜΑΤΟΣ</t>
  </si>
  <si>
    <t>Μ3</t>
  </si>
  <si>
    <t>ΚΑΘΑΙΡΕΣΗ ΠΛΑΚΟΣΤΡΩΣΕΩΝ ΔΑΠΕΔΩΝ ΠΑΝΤΟΣ ΤΥΠΟΥ</t>
  </si>
  <si>
    <t>ΑΠΟΞΗΛΩΣΗ ΚΙΓΚΛΙΔΩΜΑΤΩΝ</t>
  </si>
  <si>
    <t>KG</t>
  </si>
  <si>
    <t>ΕΠΙΧΩΜΑΤΑ ΚΑΤΩ ΑΠΌ ΠΕΖΟΔΡΟΜΙΑ</t>
  </si>
  <si>
    <t>ΞΥΛΟΤΥΠΟΙ ΣΥΝΗΘΩΝ ΧΥΤΩΝ ΚΑΤΑΣΚΕΥΩΝ</t>
  </si>
  <si>
    <t>ΣΚΥΡΟΔΕΜΑ C25/30</t>
  </si>
  <si>
    <t>ΔΟΜΙΚΑ ΠΛΕΓΜΑΤΑ</t>
  </si>
  <si>
    <t>Μ2</t>
  </si>
  <si>
    <t>ΧΑΛΥΒΔΙΝΟΙ ΟΠΛΙΣΜΟΙ</t>
  </si>
  <si>
    <t>ΚΙΓΚΛΙΔΩΜΑΤΑ ΣΙΔΗΡΑ Φ2''</t>
  </si>
  <si>
    <t xml:space="preserve">Μ </t>
  </si>
  <si>
    <t>ΑΤΗΕ Ν.8062.1.1</t>
  </si>
  <si>
    <t>ΤΕΜ.</t>
  </si>
  <si>
    <t>ΟΛΙΚΗ ΔΑΠΑΝΗ</t>
  </si>
  <si>
    <t>ΓΕ&amp;ΟΕ 18%</t>
  </si>
  <si>
    <t>ΑΠΡΟΒΛΕΠΤΑ</t>
  </si>
  <si>
    <t>Φ.Π.Α. 24%</t>
  </si>
  <si>
    <t>ΓΕΝΙΚΟ ΣΥΝΟΛΟ</t>
  </si>
  <si>
    <t>ΥΔΡΟΡΟΕΣ ΟΡΙΖΟΝΤΙΕΣ</t>
  </si>
  <si>
    <t>ΥΔΡΟΡΟΕΣ ΚΑΤΑΚΟΡΥΦΕΣ</t>
  </si>
  <si>
    <t>ΑΤΗΕ Ν.8062.3.11</t>
  </si>
  <si>
    <t>28+ΜΤΦ=28+30*0,19=33,7</t>
  </si>
  <si>
    <t>7,7+ΜΤΦ=7,7+14*0,19=8,07</t>
  </si>
  <si>
    <t>ΑΠΟΛΟΓΙΣΤΙΚΑ</t>
  </si>
  <si>
    <t>ΣΥΝΟΛΟ</t>
  </si>
  <si>
    <t>ΑΝΑΘΕΩΡΗΣΗ</t>
  </si>
  <si>
    <t>ΕΛΛΗΝΙΚΗ  ΔΗΜΟΚΡΑΤΙΑ</t>
  </si>
  <si>
    <t>ΝΟΜΟΣ  ΗΜΑΘΙΑΣ</t>
  </si>
  <si>
    <t>ΔΗΜΟΣ  ΒΕΡΟΙΑΣ</t>
  </si>
  <si>
    <t>ΔΙΕΥΘΥΝΣΗ  ΤΕΧΝΙΚΩΝ ΥΠΗΡΕΣΙΩΝ</t>
  </si>
  <si>
    <t xml:space="preserve">ΤΜΗΜΑ  ΤΕΧΝΙΚΟ-ΣΥΝΤΗΡΗΣΗΣ ΕΡΓΩΝ </t>
  </si>
  <si>
    <t>ΚΥΡΙΟΣ  ΕΡΓΟΥ:  ΔΗΜΟΣ ΒΕΡΟΙΑΣ</t>
  </si>
  <si>
    <t xml:space="preserve">ΧΡΗΜΑΤΟΔΟΤΗΣΗ: ΦΙΛΟΔΗΜΟΣ ΙΙ – ΔΗΜΟΣ ΒΕΡΟΙΑΣ </t>
  </si>
  <si>
    <r>
      <t xml:space="preserve">EΡΓΟ : </t>
    </r>
    <r>
      <rPr>
        <b/>
        <sz val="12"/>
        <color rgb="FF000000"/>
        <rFont val="Calibri"/>
        <family val="2"/>
        <charset val="161"/>
        <scheme val="minor"/>
      </rPr>
      <t>ΚΑΤΑΣΚΕΥΗ ΡΑΜΠΩΝ ΚΑΙ ΧΩΡΩΝ ΥΓΙΕΙΝΗΣ ΓΙΑ ΤΗΝ ΠΡΟΣΒΑΣΗ ΚΑΙ ΤΗΝ ΕΞΥΠΗΡΕΤΗΣΗ ΑΜΕΑ ΣΕ ΣΧΟΛΙΚΕΣ ΜΟΝΑΔΕΣ ΤΟΥ ΔΗΜΟΥ ΒΕΡΟΙΑΣ</t>
    </r>
  </si>
  <si>
    <r>
      <t xml:space="preserve">ΠΟΣΟ ΠΡΟΫΠΟΛΟΓΙΣΜΟΥ: </t>
    </r>
    <r>
      <rPr>
        <b/>
        <sz val="12"/>
        <color theme="1"/>
        <rFont val="Calibri"/>
        <family val="2"/>
        <charset val="161"/>
        <scheme val="minor"/>
      </rPr>
      <t>75.000,00 €</t>
    </r>
    <r>
      <rPr>
        <b/>
        <sz val="12"/>
        <color rgb="FF000000"/>
        <rFont val="Calibri"/>
        <family val="2"/>
        <charset val="161"/>
        <scheme val="minor"/>
      </rPr>
      <t xml:space="preserve"> με ΦΠΑ</t>
    </r>
  </si>
  <si>
    <t>Μ.Μ.</t>
  </si>
  <si>
    <t>CPV: 45214200-2 Κατασκευαστικές εργασίες για σχολικά κτίρια</t>
  </si>
  <si>
    <t>Μ</t>
  </si>
  <si>
    <t>Καθαιρέσεις πλινθοδομών</t>
  </si>
  <si>
    <t>Διαζώματα (σενάζ) από ελαφρά οπλισμένο σκυρόδεμα</t>
  </si>
  <si>
    <t>Επιχρίσματα τριπτά τριβιδιστά επί πλεγμάτων με ασβεστοτσιμεντοκονίαμα</t>
  </si>
  <si>
    <t>Επιστρώσεις δαπέδων με κεραμικά πλακίδια-Επιστρώσεις δαπέδων με πλακίδια GROUP 4, διαστάσεων 20x20 cm</t>
  </si>
  <si>
    <t>Περιθώρια (σοβατεπιά) από κεραμικά πλακίδια</t>
  </si>
  <si>
    <t>Οπτοπλινθοδομές με διακένους τυποποιημένους οπτοπλίνθους 6x9x19 cm- Πάχους 1/2 πλίνθου (δρομικοί τοίχοι)</t>
  </si>
  <si>
    <t>Μεταλλικός σκελετός τοιχοπετάσματος</t>
  </si>
  <si>
    <t>ΟΜΑΔΑ 3- ΤΟΙΧΟΔΟΜΕΣ-ΕΠΙΧΡΙΣΜΑΤΑ</t>
  </si>
  <si>
    <t>Θύρες αλουμινίου ανοιγόμενες ή συρόμενες</t>
  </si>
  <si>
    <t>ΕΠΙΣΤΡΩΣΕΙΣ ΜΕ ΠΛΑΚΕΣ ΤΣΙΜΕΝΤΟΥ -Επιστρώσεις με πλάκες τσιμέντου πλευράς 21 - 30 cm</t>
  </si>
  <si>
    <t>Επενδύσεις τοίχων με πλακίδια πορσελάνης, λευκά ή έγχρωμα-Επενδύσεις τοίχων με πλακίδια πορσελάνης 15x15 cm, κολλητά</t>
  </si>
  <si>
    <t>Ελαιοχρωματισμοί κοινοί σιδηρών επιφανειώνμε χρώματα αλκυδικών ή ακρυλικών ρητινών, βάσεως νερού η διαλύτου</t>
  </si>
  <si>
    <t>Χρωματισμοί επί επιφανειών επιχρισμάτων ή σκυροδέματος με χρώματα υδατικής διασποράς, ακρυλικής, στυρενιοακρυλικής ή πολυβινυλικής βάσεως.με σπατουλάρισμα-Εσωτερικών επιφανειών με χρήση ελαιοχρωμάτων αλκυδικής ή ακρυλικής βάσεως νερού.</t>
  </si>
  <si>
    <t>Γυψοσανίδες-Γυψοσανίδες ανθυγρές, επίπεδες, πάχους 15 mm</t>
  </si>
  <si>
    <t>Φορτοεκφόρτωση υλικών επί αυτοκινήτου ή σε ζώα.Φορτοεκφόρτωση με μηχανικά μέσα</t>
  </si>
  <si>
    <t xml:space="preserve">Μεταφορές με αυτοκίνητο, δια μέσου οδών καλής βατότητας </t>
  </si>
  <si>
    <t>ton.km</t>
  </si>
  <si>
    <t>ton</t>
  </si>
  <si>
    <t>ΝΙΠΤΗΡΑΣ ΑΜΕΑ ΑΠΌ  ΠΟΡΣΕΛΑΝΗ</t>
  </si>
  <si>
    <t>ΑΤΗΕ Ν/8151</t>
  </si>
  <si>
    <t>ΛΕΚΑΝΗ ΑΠΟΧΩΡΗΤΗΡΙΟΥ ΑΜΕΑ ΑΠΌ ΠΟΡΣΕΛΑΝΗ</t>
  </si>
  <si>
    <t>ΠΛΗΡΕΣ ΣΕΤ ΕΞΟΠΛΙΣΜΟΥ WC ΑΜΕΑ</t>
  </si>
  <si>
    <t>ΠΡΟΜΗΘΕΙΑ ΚΑΙ ΤΟΠΟΘΕΤΗΣΗ ΠΛΗΡΟΥΣ ΣΕΤ  WC ΑΜΕΑ</t>
  </si>
  <si>
    <t>ΧΑΡΤΟΘΗΚΗ ΠΛΗΡΗΣ ΠΟΡΣΕΛΑΝΗΣ ΔΙΑΣΤΑΣΕΩΝ 15Χ15 cm</t>
  </si>
  <si>
    <t>ΑΤΗΕ 8178.2.1</t>
  </si>
  <si>
    <t>Βέροια- Νησέλι=30 km-40 ton (υλικά καθαίρεσης)*30=1200 ton.km</t>
  </si>
  <si>
    <t>ΟΜΑΔΑ 1- ΧΩΜΑΤΟΥΡΓΙΚΑ-ΚΑΘΑΙΡΕΣΕΙΣ</t>
  </si>
  <si>
    <t xml:space="preserve">ΟΜΑΔΑ 2- ΣΚΥΡΟΔΕΜΑΤΑ </t>
  </si>
  <si>
    <t>ΣΥΝΟΛΟ ΟΜΑΔΑΣ 1</t>
  </si>
  <si>
    <t>ΣΥΝΟΛΟ ΟΜΑΔΑΣ 2</t>
  </si>
  <si>
    <t>ΣΥΝΟΛΟ ΟΜΑΔΑΣ 3</t>
  </si>
  <si>
    <t>ΟΜΑΔΑ 4-Η/Μ ΕΡΓΑΣΙΕΣ</t>
  </si>
  <si>
    <t>ΣΥΝΟΛΟ ΟΜΑΔΑΣ 4</t>
  </si>
  <si>
    <t>ΟΜΑΔΑ 5- ΚΑΤΑΣΚΕΥΕΣ ΜΕΤΑΛΛΙΚΕΣ</t>
  </si>
  <si>
    <t>ΣΥΝΟΛΟ ΟΜΑΔΑΣ 5</t>
  </si>
  <si>
    <t>ΣΥΝΟΛΟ ΟΜΑΔΩΝ 1 ΕΩΣ 5</t>
  </si>
  <si>
    <t>Αρ. Μελ.: 72/2020</t>
  </si>
  <si>
    <t>ΘΕΩΡΗΘΗΚΕ</t>
  </si>
  <si>
    <t>Ο  ΔΙΕΥΘΥΝΤΗΣ  Τ.Υ.</t>
  </si>
  <si>
    <t>ΒΟΥΤΣΙΛΑΣ ΣΤΕΦΑΝΟΣ</t>
  </si>
  <si>
    <t>ΗΛΕΚ/ΓΟΣ  ΜΗΧ/ΚΟΣ</t>
  </si>
  <si>
    <t>Ο  ΠΡΟΪΣΤΑΜΕΝΟΣ  Τ.Υ.Ε.Ε</t>
  </si>
  <si>
    <t>ΠΑΝΑΓΙΩΤΗΣ ΖΑΧΑΡΟΠΟΥΛΟΣ</t>
  </si>
  <si>
    <t xml:space="preserve">ΑΡΧΙΤΕΚΤΟΝΑΣ  ΜΗΧ/ΚΟΣ </t>
  </si>
  <si>
    <t>ΣΟΦΙΑ ΘΕΟΦΥΛΑΚΤΙΔΟΥ</t>
  </si>
  <si>
    <t xml:space="preserve">ΠΟΛΙΤΙΚΟΣ  ΜΗΧ/ΚΟΣ  ΤΕ   </t>
  </si>
  <si>
    <t xml:space="preserve">Η ΣΥΝΤΑΞΑΣΑ  </t>
  </si>
  <si>
    <t>ΕΛΕΓΧΘΗΚΕ</t>
  </si>
  <si>
    <t>ΝΑΟΔΟ Β 4.1</t>
  </si>
  <si>
    <t>ΝΑΟΙΚ. 10.01.02</t>
  </si>
  <si>
    <t>ΝΑΟΙΚ. 22.04</t>
  </si>
  <si>
    <t>ΝΑΟΙΚ.22.10.01</t>
  </si>
  <si>
    <t>ΝΑΟΙΚ.22.20.01</t>
  </si>
  <si>
    <t>ΝΑΟΙΚ. 22.65.02</t>
  </si>
  <si>
    <t>ΝΑΟΙΚ. 10.07.01</t>
  </si>
  <si>
    <t>ΝΑΟΙΚ.32.01.06</t>
  </si>
  <si>
    <t>ΝΑΟΙΚ.38.03</t>
  </si>
  <si>
    <t>ΝΑΟΙΚ.38.20.02</t>
  </si>
  <si>
    <t>ΝΑΟΙΚ.38.20.03</t>
  </si>
  <si>
    <t>ΝΑΟΙΚ. 46.01.02</t>
  </si>
  <si>
    <t>ΝΑΟΙΚ. 49.01.01</t>
  </si>
  <si>
    <t>ΝΑΟΙΚ. 61.31</t>
  </si>
  <si>
    <t>ΝΑΟΙΚ. 65.41</t>
  </si>
  <si>
    <t>ΝΑΟΙΚ. 71.46</t>
  </si>
  <si>
    <t>ΝΑΟΙΚ. 73.16.01</t>
  </si>
  <si>
    <t>ΝΑΟΙΚ. 73.26.03</t>
  </si>
  <si>
    <t>ΝΑΟΙΚ. 73.33.01</t>
  </si>
  <si>
    <t>ΝΑΟΙΚ. 73.35</t>
  </si>
  <si>
    <t>ΝΑΟΙΚ.77.55</t>
  </si>
  <si>
    <t>ΝΑΟΙΚ. 77.81.02</t>
  </si>
  <si>
    <t>ΝΑΟΙΚ.78.05.06</t>
  </si>
  <si>
    <t>ΝΑΟΙΚ. Ν5613.2</t>
  </si>
  <si>
    <t>ΝΑΟΙΚ.64.16.03</t>
  </si>
  <si>
    <t xml:space="preserve"> Βέροια Οκτώβριος 2020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</si>
</sst>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right" vertical="center"/>
    </xf>
    <xf numFmtId="0" fontId="0" fillId="0" borderId="2" xfId="0" applyBorder="1"/>
    <xf numFmtId="4" fontId="0" fillId="0" borderId="1" xfId="0" applyNumberForma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0" fontId="5" fillId="0" borderId="0" xfId="0" applyFont="1"/>
    <xf numFmtId="4" fontId="5" fillId="0" borderId="4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510540</xdr:colOff>
      <xdr:row>0</xdr:row>
      <xdr:rowOff>45720</xdr:rowOff>
    </xdr:from>
    <xdr:to>
      <xdr:col>1</xdr:col>
      <xdr:colOff>845820</xdr:colOff>
      <xdr:row>1</xdr:row>
      <xdr:rowOff>160020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" y="45720"/>
          <a:ext cx="335280" cy="34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workbookViewId="0">
      <selection activeCell="A10" sqref="A10:I10"/>
    </sheetView>
  </sheetViews>
  <sheetFormatPr defaultRowHeight="14.4"/>
  <cols>
    <col min="1" max="1" width="4.6640625" style="1" bestFit="1" customWidth="1"/>
    <col min="2" max="2" width="36.21875" style="1" customWidth="1"/>
    <col min="3" max="3" width="15.88671875" style="1" bestFit="1" customWidth="1"/>
    <col min="4" max="4" width="4.5546875" style="1" bestFit="1" customWidth="1"/>
    <col min="5" max="5" width="6.33203125" customWidth="1"/>
    <col min="6" max="6" width="12.88671875" customWidth="1"/>
    <col min="7" max="8" width="11.44140625" customWidth="1"/>
    <col min="9" max="9" width="11.33203125" customWidth="1"/>
    <col min="10" max="10" width="28.77734375" customWidth="1"/>
  </cols>
  <sheetData>
    <row r="1" spans="1:14" ht="18" customHeight="1"/>
    <row r="2" spans="1:14" ht="18" customHeight="1">
      <c r="A2" s="12"/>
      <c r="B2" s="12"/>
      <c r="C2" s="12"/>
      <c r="D2" s="12"/>
      <c r="E2" s="10"/>
      <c r="F2" s="10"/>
      <c r="G2" s="10"/>
      <c r="H2" s="10"/>
      <c r="I2" s="10"/>
    </row>
    <row r="3" spans="1:14" ht="15.6" customHeight="1">
      <c r="A3" s="12"/>
      <c r="B3" s="10" t="s">
        <v>36</v>
      </c>
      <c r="C3" s="12"/>
      <c r="D3" s="12"/>
      <c r="E3" s="39" t="s">
        <v>43</v>
      </c>
      <c r="F3" s="39"/>
      <c r="G3" s="39"/>
      <c r="H3" s="39"/>
      <c r="I3" s="39"/>
      <c r="J3" s="39"/>
      <c r="K3" s="14"/>
      <c r="L3" s="14"/>
      <c r="M3" s="14"/>
      <c r="N3" s="14"/>
    </row>
    <row r="4" spans="1:14" ht="15.6">
      <c r="A4" s="12"/>
      <c r="B4" s="10" t="s">
        <v>37</v>
      </c>
      <c r="C4" s="12"/>
      <c r="D4" s="12"/>
      <c r="E4" s="39"/>
      <c r="F4" s="39"/>
      <c r="G4" s="39"/>
      <c r="H4" s="39"/>
      <c r="I4" s="39"/>
      <c r="J4" s="39"/>
      <c r="K4" s="14"/>
      <c r="L4" s="14"/>
      <c r="M4" s="14"/>
      <c r="N4" s="14"/>
    </row>
    <row r="5" spans="1:14" ht="15.6" customHeight="1">
      <c r="A5" s="12"/>
      <c r="B5" s="10" t="s">
        <v>38</v>
      </c>
      <c r="C5" s="12"/>
      <c r="D5" s="12"/>
      <c r="E5" s="38" t="s">
        <v>46</v>
      </c>
      <c r="F5" s="38"/>
      <c r="G5" s="38"/>
      <c r="H5" s="38"/>
      <c r="I5" s="38"/>
      <c r="J5" s="38"/>
      <c r="K5" s="38"/>
      <c r="L5" s="38"/>
    </row>
    <row r="6" spans="1:14" ht="15.6">
      <c r="A6" s="12"/>
      <c r="B6" s="10" t="s">
        <v>39</v>
      </c>
      <c r="C6" s="12"/>
      <c r="D6" s="12"/>
      <c r="E6" s="37" t="s">
        <v>41</v>
      </c>
      <c r="F6" s="37"/>
      <c r="G6" s="37"/>
      <c r="H6" s="37"/>
      <c r="I6" s="37"/>
    </row>
    <row r="7" spans="1:14" ht="15.6">
      <c r="A7" s="12"/>
      <c r="B7" s="10" t="s">
        <v>40</v>
      </c>
      <c r="C7" s="12"/>
      <c r="D7" s="12"/>
      <c r="E7" s="38" t="s">
        <v>44</v>
      </c>
      <c r="F7" s="38"/>
      <c r="G7" s="38"/>
      <c r="H7" s="38"/>
      <c r="I7" s="38"/>
    </row>
    <row r="8" spans="1:14" ht="15.6">
      <c r="A8" s="12"/>
      <c r="B8" s="11" t="s">
        <v>84</v>
      </c>
      <c r="C8" s="12"/>
      <c r="D8" s="12"/>
      <c r="E8" s="39" t="s">
        <v>42</v>
      </c>
      <c r="F8" s="39"/>
      <c r="G8" s="39"/>
      <c r="H8" s="39"/>
      <c r="I8" s="39"/>
    </row>
    <row r="9" spans="1:14" ht="15.6" customHeight="1">
      <c r="A9" s="12"/>
      <c r="B9" s="11"/>
      <c r="C9" s="12"/>
      <c r="D9" s="12"/>
    </row>
    <row r="10" spans="1:14" ht="24" customHeight="1">
      <c r="A10" s="44" t="s">
        <v>0</v>
      </c>
      <c r="B10" s="44"/>
      <c r="C10" s="44"/>
      <c r="D10" s="44"/>
      <c r="E10" s="44"/>
      <c r="F10" s="44"/>
      <c r="G10" s="44"/>
      <c r="H10" s="44"/>
      <c r="I10" s="44"/>
    </row>
    <row r="11" spans="1:14" ht="24" customHeight="1">
      <c r="A11" s="13"/>
      <c r="B11" s="13"/>
      <c r="C11" s="13"/>
      <c r="D11" s="13"/>
      <c r="E11" s="13"/>
      <c r="F11" s="13"/>
      <c r="G11" s="13"/>
      <c r="H11" s="13"/>
      <c r="I11" s="13"/>
    </row>
    <row r="12" spans="1:14" s="1" customFormat="1" ht="31.2">
      <c r="A12" s="15" t="s">
        <v>1</v>
      </c>
      <c r="B12" s="15" t="s">
        <v>2</v>
      </c>
      <c r="C12" s="16" t="s">
        <v>3</v>
      </c>
      <c r="D12" s="15" t="s">
        <v>4</v>
      </c>
      <c r="E12" s="16" t="s">
        <v>45</v>
      </c>
      <c r="F12" s="15" t="s">
        <v>5</v>
      </c>
      <c r="G12" s="16" t="s">
        <v>6</v>
      </c>
      <c r="H12" s="15" t="s">
        <v>7</v>
      </c>
      <c r="I12" s="16" t="s">
        <v>23</v>
      </c>
    </row>
    <row r="13" spans="1:14" s="1" customFormat="1" ht="24" customHeight="1">
      <c r="A13" s="40" t="s">
        <v>74</v>
      </c>
      <c r="B13" s="41"/>
      <c r="C13" s="41"/>
      <c r="D13" s="41"/>
      <c r="E13" s="42"/>
      <c r="F13" s="19"/>
      <c r="G13" s="19"/>
      <c r="H13" s="20"/>
      <c r="I13" s="17"/>
    </row>
    <row r="14" spans="1:14">
      <c r="A14" s="2">
        <v>1</v>
      </c>
      <c r="B14" s="4" t="s">
        <v>13</v>
      </c>
      <c r="C14" s="2" t="s">
        <v>96</v>
      </c>
      <c r="D14" s="2">
        <v>1</v>
      </c>
      <c r="E14" s="2" t="s">
        <v>9</v>
      </c>
      <c r="F14" s="3">
        <v>50</v>
      </c>
      <c r="G14" s="3">
        <v>8.07</v>
      </c>
      <c r="H14" s="3">
        <f>F14*G14</f>
        <v>403.5</v>
      </c>
      <c r="I14" s="8"/>
      <c r="J14" t="s">
        <v>32</v>
      </c>
    </row>
    <row r="15" spans="1:14" ht="43.2">
      <c r="A15" s="2">
        <v>2</v>
      </c>
      <c r="B15" s="4" t="s">
        <v>62</v>
      </c>
      <c r="C15" s="2" t="s">
        <v>97</v>
      </c>
      <c r="D15" s="2">
        <v>2</v>
      </c>
      <c r="E15" s="2" t="s">
        <v>65</v>
      </c>
      <c r="F15" s="3">
        <v>40</v>
      </c>
      <c r="G15" s="3">
        <v>1.65</v>
      </c>
      <c r="H15" s="3">
        <f>F15*G15</f>
        <v>66</v>
      </c>
      <c r="I15" s="8"/>
    </row>
    <row r="16" spans="1:14">
      <c r="A16" s="2">
        <v>3</v>
      </c>
      <c r="B16" s="4" t="s">
        <v>48</v>
      </c>
      <c r="C16" s="2" t="s">
        <v>98</v>
      </c>
      <c r="D16" s="2">
        <v>3</v>
      </c>
      <c r="E16" s="2" t="s">
        <v>9</v>
      </c>
      <c r="F16" s="3">
        <v>5</v>
      </c>
      <c r="G16" s="3">
        <v>15.7</v>
      </c>
      <c r="H16" s="3">
        <f>F16*G16</f>
        <v>78.5</v>
      </c>
      <c r="I16" s="8"/>
    </row>
    <row r="17" spans="1:10">
      <c r="A17" s="2">
        <v>4</v>
      </c>
      <c r="B17" s="4" t="s">
        <v>8</v>
      </c>
      <c r="C17" s="2" t="s">
        <v>99</v>
      </c>
      <c r="D17" s="2">
        <v>4</v>
      </c>
      <c r="E17" s="2" t="s">
        <v>9</v>
      </c>
      <c r="F17" s="3">
        <v>10</v>
      </c>
      <c r="G17" s="3">
        <v>33.700000000000003</v>
      </c>
      <c r="H17" s="3">
        <f>F17*G17</f>
        <v>337</v>
      </c>
      <c r="I17" s="8"/>
      <c r="J17" t="s">
        <v>31</v>
      </c>
    </row>
    <row r="18" spans="1:10" ht="28.8">
      <c r="A18" s="2">
        <v>5</v>
      </c>
      <c r="B18" s="4" t="s">
        <v>10</v>
      </c>
      <c r="C18" s="2" t="s">
        <v>100</v>
      </c>
      <c r="D18" s="2">
        <v>5</v>
      </c>
      <c r="E18" s="2" t="s">
        <v>9</v>
      </c>
      <c r="F18" s="3">
        <v>20</v>
      </c>
      <c r="G18" s="3">
        <v>7.9</v>
      </c>
      <c r="H18" s="3">
        <f t="shared" ref="H18:H52" si="0">F18*G18</f>
        <v>158</v>
      </c>
      <c r="I18" s="8"/>
    </row>
    <row r="19" spans="1:10">
      <c r="A19" s="2">
        <v>6</v>
      </c>
      <c r="B19" s="4" t="s">
        <v>11</v>
      </c>
      <c r="C19" s="2" t="s">
        <v>101</v>
      </c>
      <c r="D19" s="2">
        <v>6</v>
      </c>
      <c r="E19" s="2" t="s">
        <v>12</v>
      </c>
      <c r="F19" s="3">
        <v>100</v>
      </c>
      <c r="G19" s="3">
        <v>0.35</v>
      </c>
      <c r="H19" s="3">
        <f t="shared" si="0"/>
        <v>35</v>
      </c>
      <c r="I19" s="8"/>
    </row>
    <row r="20" spans="1:10" ht="43.2">
      <c r="A20" s="2">
        <v>7</v>
      </c>
      <c r="B20" s="4" t="s">
        <v>63</v>
      </c>
      <c r="C20" s="2" t="s">
        <v>102</v>
      </c>
      <c r="D20" s="2">
        <v>7</v>
      </c>
      <c r="E20" s="2" t="s">
        <v>64</v>
      </c>
      <c r="F20" s="3">
        <v>1200</v>
      </c>
      <c r="G20" s="3">
        <v>0.35</v>
      </c>
      <c r="H20" s="3">
        <f t="shared" si="0"/>
        <v>420</v>
      </c>
      <c r="I20" s="8"/>
      <c r="J20" s="25" t="s">
        <v>73</v>
      </c>
    </row>
    <row r="21" spans="1:10" s="34" customFormat="1" ht="20.399999999999999" customHeight="1">
      <c r="A21" s="29"/>
      <c r="B21" s="30"/>
      <c r="C21" s="31"/>
      <c r="D21" s="31"/>
      <c r="E21" s="32"/>
      <c r="F21" s="33"/>
      <c r="H21" s="35" t="s">
        <v>76</v>
      </c>
      <c r="I21" s="36">
        <f>SUM(H14:H20)</f>
        <v>1498</v>
      </c>
    </row>
    <row r="22" spans="1:10" ht="24" customHeight="1">
      <c r="A22" s="40" t="s">
        <v>75</v>
      </c>
      <c r="B22" s="41"/>
      <c r="C22" s="41"/>
      <c r="D22" s="41"/>
      <c r="E22" s="42"/>
      <c r="F22" s="18"/>
      <c r="G22" s="19"/>
      <c r="H22" s="19"/>
      <c r="I22" s="8"/>
    </row>
    <row r="23" spans="1:10" ht="30" customHeight="1">
      <c r="A23" s="2">
        <v>8</v>
      </c>
      <c r="B23" s="4" t="s">
        <v>15</v>
      </c>
      <c r="C23" s="2" t="s">
        <v>103</v>
      </c>
      <c r="D23" s="2">
        <v>8</v>
      </c>
      <c r="E23" s="2" t="s">
        <v>9</v>
      </c>
      <c r="F23" s="3">
        <v>60</v>
      </c>
      <c r="G23" s="3">
        <v>101</v>
      </c>
      <c r="H23" s="3">
        <f>F23*G23</f>
        <v>6060</v>
      </c>
      <c r="I23" s="8"/>
    </row>
    <row r="24" spans="1:10" ht="30" customHeight="1">
      <c r="A24" s="2">
        <v>9</v>
      </c>
      <c r="B24" s="4" t="s">
        <v>14</v>
      </c>
      <c r="C24" s="2" t="s">
        <v>104</v>
      </c>
      <c r="D24" s="2">
        <v>9</v>
      </c>
      <c r="E24" s="2" t="s">
        <v>17</v>
      </c>
      <c r="F24" s="3">
        <v>150</v>
      </c>
      <c r="G24" s="3">
        <v>15.7</v>
      </c>
      <c r="H24" s="3">
        <f t="shared" si="0"/>
        <v>2355</v>
      </c>
      <c r="I24" s="8"/>
    </row>
    <row r="25" spans="1:10" ht="30" customHeight="1">
      <c r="A25" s="2">
        <v>10</v>
      </c>
      <c r="B25" s="4" t="s">
        <v>18</v>
      </c>
      <c r="C25" s="2" t="s">
        <v>105</v>
      </c>
      <c r="D25" s="2">
        <v>10</v>
      </c>
      <c r="E25" s="2" t="s">
        <v>12</v>
      </c>
      <c r="F25" s="3">
        <v>500</v>
      </c>
      <c r="G25" s="3">
        <v>1.07</v>
      </c>
      <c r="H25" s="3">
        <f>F25*G25</f>
        <v>535</v>
      </c>
      <c r="I25" s="8"/>
    </row>
    <row r="26" spans="1:10" ht="30" customHeight="1">
      <c r="A26" s="2">
        <v>11</v>
      </c>
      <c r="B26" s="4" t="s">
        <v>16</v>
      </c>
      <c r="C26" s="2" t="s">
        <v>106</v>
      </c>
      <c r="D26" s="2">
        <v>11</v>
      </c>
      <c r="E26" s="2" t="s">
        <v>12</v>
      </c>
      <c r="F26" s="3">
        <v>800</v>
      </c>
      <c r="G26" s="3">
        <v>1.01</v>
      </c>
      <c r="H26" s="3">
        <f t="shared" si="0"/>
        <v>808</v>
      </c>
      <c r="I26" s="8"/>
    </row>
    <row r="27" spans="1:10" s="34" customFormat="1" ht="20.399999999999999" customHeight="1">
      <c r="A27" s="29"/>
      <c r="B27" s="30"/>
      <c r="C27" s="31"/>
      <c r="D27" s="31"/>
      <c r="E27" s="32"/>
      <c r="F27" s="33"/>
      <c r="H27" s="35" t="s">
        <v>77</v>
      </c>
      <c r="I27" s="36">
        <f>SUM(H23:H26)</f>
        <v>9758</v>
      </c>
    </row>
    <row r="28" spans="1:10" ht="24" customHeight="1">
      <c r="A28" s="40" t="s">
        <v>55</v>
      </c>
      <c r="B28" s="41"/>
      <c r="C28" s="41"/>
      <c r="D28" s="41"/>
      <c r="E28" s="42"/>
      <c r="F28" s="26"/>
      <c r="G28" s="27"/>
      <c r="H28" s="27"/>
      <c r="I28" s="8"/>
    </row>
    <row r="29" spans="1:10" ht="43.2">
      <c r="A29" s="2">
        <v>12</v>
      </c>
      <c r="B29" s="4" t="s">
        <v>53</v>
      </c>
      <c r="C29" s="2" t="s">
        <v>107</v>
      </c>
      <c r="D29" s="2">
        <v>12</v>
      </c>
      <c r="E29" s="2" t="s">
        <v>17</v>
      </c>
      <c r="F29" s="3">
        <v>40</v>
      </c>
      <c r="G29" s="3">
        <v>19.5</v>
      </c>
      <c r="H29" s="3">
        <f t="shared" si="0"/>
        <v>780</v>
      </c>
      <c r="I29" s="8"/>
    </row>
    <row r="30" spans="1:10" ht="28.8">
      <c r="A30" s="2">
        <v>13</v>
      </c>
      <c r="B30" s="4" t="s">
        <v>49</v>
      </c>
      <c r="C30" s="2" t="s">
        <v>108</v>
      </c>
      <c r="D30" s="2">
        <v>13</v>
      </c>
      <c r="E30" s="2" t="s">
        <v>20</v>
      </c>
      <c r="F30" s="3">
        <v>20</v>
      </c>
      <c r="G30" s="3">
        <v>16.8</v>
      </c>
      <c r="H30" s="3">
        <f t="shared" si="0"/>
        <v>336</v>
      </c>
      <c r="I30" s="8"/>
    </row>
    <row r="31" spans="1:10" ht="19.2" customHeight="1">
      <c r="A31" s="2">
        <v>14</v>
      </c>
      <c r="B31" s="4" t="s">
        <v>54</v>
      </c>
      <c r="C31" s="2" t="s">
        <v>109</v>
      </c>
      <c r="D31" s="2">
        <v>14</v>
      </c>
      <c r="E31" s="2" t="s">
        <v>12</v>
      </c>
      <c r="F31" s="3">
        <v>300</v>
      </c>
      <c r="G31" s="3">
        <v>2.8</v>
      </c>
      <c r="H31" s="3">
        <f t="shared" si="0"/>
        <v>840</v>
      </c>
      <c r="I31" s="8"/>
    </row>
    <row r="32" spans="1:10" ht="35.4" customHeight="1">
      <c r="A32" s="2">
        <v>15</v>
      </c>
      <c r="B32" s="4" t="s">
        <v>56</v>
      </c>
      <c r="C32" s="2" t="s">
        <v>110</v>
      </c>
      <c r="D32" s="2">
        <v>15</v>
      </c>
      <c r="E32" s="2" t="s">
        <v>12</v>
      </c>
      <c r="F32" s="3">
        <v>200</v>
      </c>
      <c r="G32" s="3">
        <v>13.5</v>
      </c>
      <c r="H32" s="3">
        <f t="shared" si="0"/>
        <v>2700</v>
      </c>
      <c r="I32" s="8"/>
    </row>
    <row r="33" spans="1:9" ht="34.200000000000003" customHeight="1">
      <c r="A33" s="2">
        <v>16</v>
      </c>
      <c r="B33" s="4" t="s">
        <v>50</v>
      </c>
      <c r="C33" s="2" t="s">
        <v>111</v>
      </c>
      <c r="D33" s="2">
        <v>16</v>
      </c>
      <c r="E33" s="2" t="s">
        <v>17</v>
      </c>
      <c r="F33" s="3">
        <v>80</v>
      </c>
      <c r="G33" s="3">
        <v>12.9</v>
      </c>
      <c r="H33" s="3">
        <f t="shared" si="0"/>
        <v>1032</v>
      </c>
      <c r="I33" s="8"/>
    </row>
    <row r="34" spans="1:9" ht="49.2" customHeight="1">
      <c r="A34" s="2">
        <v>17</v>
      </c>
      <c r="B34" s="4" t="s">
        <v>57</v>
      </c>
      <c r="C34" s="2" t="s">
        <v>112</v>
      </c>
      <c r="D34" s="2">
        <v>17</v>
      </c>
      <c r="E34" s="2" t="s">
        <v>17</v>
      </c>
      <c r="F34" s="3">
        <v>180</v>
      </c>
      <c r="G34" s="3">
        <v>16.8</v>
      </c>
      <c r="H34" s="3">
        <f>F34*G34</f>
        <v>3024</v>
      </c>
      <c r="I34" s="8"/>
    </row>
    <row r="35" spans="1:9" ht="64.2" customHeight="1">
      <c r="A35" s="2">
        <v>18</v>
      </c>
      <c r="B35" s="4" t="s">
        <v>58</v>
      </c>
      <c r="C35" s="2" t="s">
        <v>113</v>
      </c>
      <c r="D35" s="2">
        <v>18</v>
      </c>
      <c r="E35" s="2" t="s">
        <v>17</v>
      </c>
      <c r="F35" s="3">
        <v>20</v>
      </c>
      <c r="G35" s="3">
        <v>31</v>
      </c>
      <c r="H35" s="3">
        <f t="shared" si="0"/>
        <v>620</v>
      </c>
      <c r="I35" s="8"/>
    </row>
    <row r="36" spans="1:9" ht="43.2">
      <c r="A36" s="2">
        <v>19</v>
      </c>
      <c r="B36" s="4" t="s">
        <v>51</v>
      </c>
      <c r="C36" s="2" t="s">
        <v>114</v>
      </c>
      <c r="D36" s="2">
        <v>19</v>
      </c>
      <c r="E36" s="2" t="s">
        <v>17</v>
      </c>
      <c r="F36" s="3">
        <v>10</v>
      </c>
      <c r="G36" s="3">
        <v>31.5</v>
      </c>
      <c r="H36" s="3">
        <f t="shared" si="0"/>
        <v>315</v>
      </c>
      <c r="I36" s="8"/>
    </row>
    <row r="37" spans="1:9" ht="37.799999999999997" customHeight="1">
      <c r="A37" s="2">
        <v>20</v>
      </c>
      <c r="B37" s="4" t="s">
        <v>52</v>
      </c>
      <c r="C37" s="2" t="s">
        <v>115</v>
      </c>
      <c r="D37" s="2">
        <v>20</v>
      </c>
      <c r="E37" s="2" t="s">
        <v>47</v>
      </c>
      <c r="F37" s="3">
        <v>20</v>
      </c>
      <c r="G37" s="3">
        <v>4.5</v>
      </c>
      <c r="H37" s="3">
        <f t="shared" si="0"/>
        <v>90</v>
      </c>
      <c r="I37" s="8"/>
    </row>
    <row r="38" spans="1:9" ht="64.2" customHeight="1">
      <c r="A38" s="2">
        <v>21</v>
      </c>
      <c r="B38" s="4" t="s">
        <v>59</v>
      </c>
      <c r="C38" s="2" t="s">
        <v>116</v>
      </c>
      <c r="D38" s="2">
        <v>21</v>
      </c>
      <c r="E38" s="2" t="s">
        <v>17</v>
      </c>
      <c r="F38" s="3">
        <v>600</v>
      </c>
      <c r="G38" s="3">
        <v>6.7</v>
      </c>
      <c r="H38" s="3">
        <f t="shared" si="0"/>
        <v>4020</v>
      </c>
      <c r="I38" s="8"/>
    </row>
    <row r="39" spans="1:9" ht="109.2" customHeight="1">
      <c r="A39" s="2">
        <v>22</v>
      </c>
      <c r="B39" s="4" t="s">
        <v>60</v>
      </c>
      <c r="C39" s="2" t="s">
        <v>117</v>
      </c>
      <c r="D39" s="2">
        <v>22</v>
      </c>
      <c r="E39" s="2" t="s">
        <v>17</v>
      </c>
      <c r="F39" s="3">
        <v>60</v>
      </c>
      <c r="G39" s="3">
        <v>14</v>
      </c>
      <c r="H39" s="3">
        <f t="shared" si="0"/>
        <v>840</v>
      </c>
      <c r="I39" s="8"/>
    </row>
    <row r="40" spans="1:9" ht="36.6" customHeight="1">
      <c r="A40" s="2">
        <v>23</v>
      </c>
      <c r="B40" s="4" t="s">
        <v>61</v>
      </c>
      <c r="C40" s="2" t="s">
        <v>118</v>
      </c>
      <c r="D40" s="2">
        <v>23</v>
      </c>
      <c r="E40" s="2" t="s">
        <v>17</v>
      </c>
      <c r="F40" s="3">
        <v>15</v>
      </c>
      <c r="G40" s="3">
        <v>18.2</v>
      </c>
      <c r="H40" s="3">
        <f t="shared" si="0"/>
        <v>273</v>
      </c>
      <c r="I40" s="8"/>
    </row>
    <row r="41" spans="1:9" s="34" customFormat="1" ht="20.399999999999999" customHeight="1">
      <c r="A41" s="29"/>
      <c r="B41" s="30"/>
      <c r="C41" s="31"/>
      <c r="D41" s="31"/>
      <c r="E41" s="32"/>
      <c r="F41" s="33"/>
      <c r="H41" s="35" t="s">
        <v>78</v>
      </c>
      <c r="I41" s="36">
        <f>SUM(H29:H40)</f>
        <v>14870</v>
      </c>
    </row>
    <row r="42" spans="1:9" ht="24" customHeight="1">
      <c r="A42" s="40" t="s">
        <v>79</v>
      </c>
      <c r="B42" s="41"/>
      <c r="C42" s="41"/>
      <c r="D42" s="41"/>
      <c r="E42" s="42"/>
      <c r="F42" s="26"/>
      <c r="G42" s="27"/>
      <c r="H42" s="27"/>
      <c r="I42" s="8"/>
    </row>
    <row r="43" spans="1:9" ht="28.8">
      <c r="A43" s="2">
        <v>24</v>
      </c>
      <c r="B43" s="4" t="s">
        <v>70</v>
      </c>
      <c r="C43" s="2" t="s">
        <v>119</v>
      </c>
      <c r="D43" s="2">
        <v>24</v>
      </c>
      <c r="E43" s="2" t="s">
        <v>22</v>
      </c>
      <c r="F43" s="3">
        <v>2</v>
      </c>
      <c r="G43" s="23">
        <v>3000</v>
      </c>
      <c r="H43" s="23">
        <f t="shared" ref="H43:H47" si="1">F43*G43</f>
        <v>6000</v>
      </c>
      <c r="I43" s="8"/>
    </row>
    <row r="44" spans="1:9">
      <c r="A44" s="2">
        <v>25</v>
      </c>
      <c r="B44" s="4" t="s">
        <v>69</v>
      </c>
      <c r="C44" s="2" t="s">
        <v>67</v>
      </c>
      <c r="D44" s="2">
        <v>25</v>
      </c>
      <c r="E44" s="2" t="s">
        <v>22</v>
      </c>
      <c r="F44" s="3">
        <v>3</v>
      </c>
      <c r="G44" s="23">
        <v>750</v>
      </c>
      <c r="H44" s="23">
        <f t="shared" si="1"/>
        <v>2250</v>
      </c>
      <c r="I44" s="8"/>
    </row>
    <row r="45" spans="1:9">
      <c r="A45" s="2">
        <v>26</v>
      </c>
      <c r="B45" s="4" t="s">
        <v>66</v>
      </c>
      <c r="C45" s="22" t="s">
        <v>67</v>
      </c>
      <c r="D45" s="2">
        <v>26</v>
      </c>
      <c r="E45" s="2" t="s">
        <v>22</v>
      </c>
      <c r="F45" s="3">
        <v>3</v>
      </c>
      <c r="G45" s="23">
        <v>546.15</v>
      </c>
      <c r="H45" s="23">
        <f t="shared" si="1"/>
        <v>1638.4499999999998</v>
      </c>
      <c r="I45" s="8"/>
    </row>
    <row r="46" spans="1:9" ht="28.8">
      <c r="A46" s="2">
        <v>27</v>
      </c>
      <c r="B46" s="4" t="s">
        <v>68</v>
      </c>
      <c r="C46" s="22" t="s">
        <v>67</v>
      </c>
      <c r="D46" s="2">
        <v>27</v>
      </c>
      <c r="E46" s="2" t="s">
        <v>22</v>
      </c>
      <c r="F46" s="3">
        <v>3</v>
      </c>
      <c r="G46" s="23">
        <v>817.35</v>
      </c>
      <c r="H46" s="23">
        <f t="shared" si="1"/>
        <v>2452.0500000000002</v>
      </c>
      <c r="I46" s="8"/>
    </row>
    <row r="47" spans="1:9" ht="28.8">
      <c r="A47" s="2">
        <v>28</v>
      </c>
      <c r="B47" s="4" t="s">
        <v>71</v>
      </c>
      <c r="C47" s="22" t="s">
        <v>72</v>
      </c>
      <c r="D47" s="2">
        <v>28</v>
      </c>
      <c r="E47" s="2" t="s">
        <v>22</v>
      </c>
      <c r="F47" s="3">
        <v>3</v>
      </c>
      <c r="G47" s="23">
        <v>15.51</v>
      </c>
      <c r="H47" s="23">
        <f t="shared" si="1"/>
        <v>46.53</v>
      </c>
      <c r="I47" s="8"/>
    </row>
    <row r="48" spans="1:9" s="34" customFormat="1" ht="20.399999999999999" customHeight="1">
      <c r="A48" s="29"/>
      <c r="B48" s="30"/>
      <c r="C48" s="31"/>
      <c r="D48" s="31"/>
      <c r="E48" s="32"/>
      <c r="F48" s="33"/>
      <c r="H48" s="35" t="s">
        <v>80</v>
      </c>
      <c r="I48" s="36">
        <f>SUM(H43:H47)</f>
        <v>12387.03</v>
      </c>
    </row>
    <row r="49" spans="1:12" ht="24" customHeight="1">
      <c r="A49" s="40" t="s">
        <v>81</v>
      </c>
      <c r="B49" s="41"/>
      <c r="C49" s="41"/>
      <c r="D49" s="41"/>
      <c r="E49" s="42"/>
      <c r="F49" s="26"/>
      <c r="G49" s="27"/>
      <c r="H49" s="27"/>
      <c r="I49" s="8"/>
    </row>
    <row r="50" spans="1:12">
      <c r="A50" s="2">
        <v>29</v>
      </c>
      <c r="B50" s="4" t="s">
        <v>19</v>
      </c>
      <c r="C50" s="2" t="s">
        <v>120</v>
      </c>
      <c r="D50" s="2">
        <v>29</v>
      </c>
      <c r="E50" s="2" t="s">
        <v>20</v>
      </c>
      <c r="F50" s="3">
        <v>300</v>
      </c>
      <c r="G50" s="3">
        <v>17.399999999999999</v>
      </c>
      <c r="H50" s="3">
        <f>F50*G50</f>
        <v>5220</v>
      </c>
      <c r="I50" s="8"/>
    </row>
    <row r="51" spans="1:12">
      <c r="A51" s="2">
        <v>30</v>
      </c>
      <c r="B51" s="4" t="s">
        <v>28</v>
      </c>
      <c r="C51" s="2" t="s">
        <v>21</v>
      </c>
      <c r="D51" s="2">
        <v>30</v>
      </c>
      <c r="E51" s="2" t="s">
        <v>12</v>
      </c>
      <c r="F51" s="3">
        <v>12</v>
      </c>
      <c r="G51" s="3">
        <v>24.61</v>
      </c>
      <c r="H51" s="3">
        <f t="shared" si="0"/>
        <v>295.32</v>
      </c>
      <c r="I51" s="8"/>
    </row>
    <row r="52" spans="1:12">
      <c r="A52" s="2">
        <v>31</v>
      </c>
      <c r="B52" s="4" t="s">
        <v>29</v>
      </c>
      <c r="C52" s="2" t="s">
        <v>30</v>
      </c>
      <c r="D52" s="2">
        <v>31</v>
      </c>
      <c r="E52" s="2" t="s">
        <v>12</v>
      </c>
      <c r="F52" s="3">
        <v>15</v>
      </c>
      <c r="G52" s="3">
        <v>15.14</v>
      </c>
      <c r="H52" s="3">
        <f t="shared" si="0"/>
        <v>227.10000000000002</v>
      </c>
      <c r="I52" s="8"/>
    </row>
    <row r="53" spans="1:12" s="34" customFormat="1" ht="20.399999999999999" customHeight="1">
      <c r="A53" s="29"/>
      <c r="B53" s="30"/>
      <c r="C53" s="31"/>
      <c r="D53" s="31"/>
      <c r="E53" s="32"/>
      <c r="F53" s="33"/>
      <c r="H53" s="35" t="s">
        <v>82</v>
      </c>
      <c r="I53" s="36">
        <f>SUM(H50:H52)</f>
        <v>5742.42</v>
      </c>
    </row>
    <row r="54" spans="1:12">
      <c r="A54" s="5"/>
      <c r="B54" s="6"/>
      <c r="C54" s="5"/>
      <c r="D54" s="5"/>
      <c r="E54" s="5"/>
      <c r="F54" s="7"/>
      <c r="G54" s="43" t="s">
        <v>83</v>
      </c>
      <c r="H54" s="43"/>
      <c r="I54" s="21">
        <f>I21+I27+I41+I48+I53</f>
        <v>44255.45</v>
      </c>
      <c r="L54" s="24"/>
    </row>
    <row r="55" spans="1:12">
      <c r="A55" s="5"/>
      <c r="B55" s="6"/>
      <c r="C55" s="5"/>
      <c r="D55" s="5"/>
      <c r="E55" s="5"/>
      <c r="F55" s="7"/>
      <c r="G55" s="43" t="s">
        <v>24</v>
      </c>
      <c r="H55" s="43"/>
      <c r="I55" s="9">
        <f>I54*18%</f>
        <v>7965.9809999999989</v>
      </c>
    </row>
    <row r="56" spans="1:12">
      <c r="A56" s="5"/>
      <c r="B56" s="6"/>
      <c r="C56" s="5"/>
      <c r="D56" s="5"/>
      <c r="E56" s="5"/>
      <c r="F56" s="7"/>
      <c r="G56" s="43" t="s">
        <v>34</v>
      </c>
      <c r="H56" s="43"/>
      <c r="I56" s="21">
        <f>I54+I55</f>
        <v>52221.430999999997</v>
      </c>
    </row>
    <row r="57" spans="1:12">
      <c r="A57" s="5"/>
      <c r="B57" s="6"/>
      <c r="C57" s="5"/>
      <c r="D57" s="5"/>
      <c r="E57" s="5"/>
      <c r="F57" s="7"/>
      <c r="G57" s="43" t="s">
        <v>25</v>
      </c>
      <c r="H57" s="43"/>
      <c r="I57" s="9">
        <f>I56*15%</f>
        <v>7833.214649999999</v>
      </c>
    </row>
    <row r="58" spans="1:12">
      <c r="G58" s="43" t="s">
        <v>34</v>
      </c>
      <c r="H58" s="43"/>
      <c r="I58" s="21">
        <f>I56+I57</f>
        <v>60054.645649999999</v>
      </c>
    </row>
    <row r="59" spans="1:12">
      <c r="G59" s="43" t="s">
        <v>33</v>
      </c>
      <c r="H59" s="43"/>
      <c r="I59" s="9">
        <v>300</v>
      </c>
    </row>
    <row r="60" spans="1:12">
      <c r="G60" s="43" t="s">
        <v>35</v>
      </c>
      <c r="H60" s="43"/>
      <c r="I60" s="9">
        <v>129.22499999999999</v>
      </c>
    </row>
    <row r="61" spans="1:12">
      <c r="G61" s="43" t="s">
        <v>34</v>
      </c>
      <c r="H61" s="43"/>
      <c r="I61" s="21">
        <f>I58+I59+I60</f>
        <v>60483.870649999997</v>
      </c>
    </row>
    <row r="62" spans="1:12">
      <c r="G62" s="43" t="s">
        <v>26</v>
      </c>
      <c r="H62" s="43"/>
      <c r="I62" s="9">
        <f>I61*24%</f>
        <v>14516.128955999999</v>
      </c>
    </row>
    <row r="63" spans="1:12">
      <c r="G63" s="43" t="s">
        <v>27</v>
      </c>
      <c r="H63" s="43"/>
      <c r="I63" s="21">
        <f>I61+I62</f>
        <v>74999.999605999998</v>
      </c>
    </row>
    <row r="65" spans="2:8">
      <c r="C65" s="1" t="s">
        <v>121</v>
      </c>
      <c r="E65" s="1"/>
    </row>
    <row r="66" spans="2:8">
      <c r="E66" s="1"/>
    </row>
    <row r="67" spans="2:8">
      <c r="B67" s="1" t="s">
        <v>94</v>
      </c>
      <c r="C67" s="1" t="s">
        <v>95</v>
      </c>
      <c r="G67" s="1" t="s">
        <v>85</v>
      </c>
    </row>
    <row r="68" spans="2:8">
      <c r="C68" s="28" t="s">
        <v>89</v>
      </c>
      <c r="D68" s="28"/>
      <c r="E68" s="28"/>
      <c r="G68" s="1" t="s">
        <v>86</v>
      </c>
    </row>
    <row r="69" spans="2:8">
      <c r="H69" s="1"/>
    </row>
    <row r="70" spans="2:8">
      <c r="H70" s="1"/>
    </row>
    <row r="71" spans="2:8">
      <c r="B71" s="1" t="s">
        <v>92</v>
      </c>
      <c r="C71" t="s">
        <v>90</v>
      </c>
      <c r="G71" s="1" t="s">
        <v>87</v>
      </c>
    </row>
    <row r="72" spans="2:8">
      <c r="B72" s="1" t="s">
        <v>93</v>
      </c>
      <c r="C72" t="s">
        <v>91</v>
      </c>
      <c r="G72" s="1" t="s">
        <v>88</v>
      </c>
    </row>
  </sheetData>
  <mergeCells count="21">
    <mergeCell ref="E3:J4"/>
    <mergeCell ref="G57:H57"/>
    <mergeCell ref="G58:H58"/>
    <mergeCell ref="G62:H62"/>
    <mergeCell ref="G63:H63"/>
    <mergeCell ref="A10:I10"/>
    <mergeCell ref="G54:H54"/>
    <mergeCell ref="G55:H55"/>
    <mergeCell ref="G56:H56"/>
    <mergeCell ref="G59:H59"/>
    <mergeCell ref="G61:H61"/>
    <mergeCell ref="G60:H60"/>
    <mergeCell ref="A42:E42"/>
    <mergeCell ref="A13:E13"/>
    <mergeCell ref="A22:E22"/>
    <mergeCell ref="A49:E49"/>
    <mergeCell ref="E6:I6"/>
    <mergeCell ref="E7:I7"/>
    <mergeCell ref="E8:I8"/>
    <mergeCell ref="E5:L5"/>
    <mergeCell ref="A28:E28"/>
  </mergeCells>
  <pageMargins left="1.299212598425197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stheofylaktidou</dc:creator>
  <cp:lastModifiedBy>stheofylaktidou</cp:lastModifiedBy>
  <cp:lastPrinted>2020-05-15T06:51:45Z</cp:lastPrinted>
  <dcterms:created xsi:type="dcterms:W3CDTF">2019-11-22T11:56:15Z</dcterms:created>
  <dcterms:modified xsi:type="dcterms:W3CDTF">2020-11-11T12:14:15Z</dcterms:modified>
</cp:coreProperties>
</file>